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 activeTab="2"/>
  </bookViews>
  <sheets>
    <sheet name="Форма №2" sheetId="1" r:id="rId1"/>
    <sheet name="Форма №3" sheetId="2" r:id="rId2"/>
    <sheet name="Форма №4" sheetId="3" r:id="rId3"/>
  </sheets>
  <calcPr calcId="162913"/>
</workbook>
</file>

<file path=xl/calcChain.xml><?xml version="1.0" encoding="utf-8"?>
<calcChain xmlns="http://schemas.openxmlformats.org/spreadsheetml/2006/main">
  <c r="F8" i="3" l="1"/>
  <c r="F9" i="3"/>
  <c r="G16" i="1" l="1"/>
  <c r="H7" i="1"/>
  <c r="G36" i="1" l="1"/>
  <c r="H36" i="1"/>
  <c r="F36" i="1"/>
  <c r="F16" i="1"/>
  <c r="F12" i="1"/>
  <c r="F7" i="1"/>
  <c r="H10" i="1" l="1"/>
  <c r="H9" i="1"/>
  <c r="H8" i="1"/>
  <c r="G7" i="1"/>
  <c r="H12" i="1"/>
  <c r="H41" i="1" l="1"/>
  <c r="H11" i="1" s="1"/>
  <c r="F11" i="3" l="1"/>
  <c r="F12" i="3"/>
  <c r="F16" i="3"/>
  <c r="F15" i="3"/>
  <c r="F14" i="3"/>
  <c r="F13" i="3"/>
  <c r="F7" i="3"/>
  <c r="F6" i="3"/>
  <c r="F5" i="3"/>
  <c r="G18" i="3" l="1"/>
  <c r="F41" i="1"/>
  <c r="H48" i="1"/>
  <c r="G48" i="1"/>
  <c r="F48" i="1"/>
  <c r="G46" i="1"/>
  <c r="F46" i="1"/>
  <c r="H44" i="1"/>
  <c r="G44" i="1"/>
  <c r="F44" i="1"/>
  <c r="H42" i="1"/>
  <c r="G42" i="1"/>
  <c r="F42" i="1"/>
  <c r="G41" i="1"/>
  <c r="H32" i="1"/>
  <c r="G32" i="1"/>
  <c r="F32" i="1"/>
  <c r="H28" i="1"/>
  <c r="G28" i="1"/>
  <c r="F28" i="1"/>
  <c r="H24" i="1"/>
  <c r="G24" i="1"/>
  <c r="F24" i="1"/>
  <c r="H16" i="1"/>
  <c r="I18" i="3" l="1"/>
  <c r="G40" i="1"/>
  <c r="F40" i="1"/>
  <c r="H18" i="3" s="1"/>
  <c r="G12" i="1"/>
  <c r="J18" i="3" l="1"/>
  <c r="L18" i="3" s="1"/>
</calcChain>
</file>

<file path=xl/sharedStrings.xml><?xml version="1.0" encoding="utf-8"?>
<sst xmlns="http://schemas.openxmlformats.org/spreadsheetml/2006/main" count="389" uniqueCount="113">
  <si>
    <t>N п/п</t>
  </si>
  <si>
    <t>Наименование подпрограммы/мероприятия/ведомственной целевой программы</t>
  </si>
  <si>
    <t>Наименование главного распорядителя средств бюджета</t>
  </si>
  <si>
    <t>Источник финансирования</t>
  </si>
  <si>
    <t>Плановые расходы (утвержденные в государственной программе на год), тыс. руб.</t>
  </si>
  <si>
    <t>Предусмотрено бюджетной росписью на год, тыс. руб.&lt;*&gt;</t>
  </si>
  <si>
    <t>Результаты</t>
  </si>
  <si>
    <t>Проблемы, возникшие в ходе реализации мероприятия</t>
  </si>
  <si>
    <t>ожидаемый непосредственный результат (краткое описание)</t>
  </si>
  <si>
    <t>фактический результат (краткое описание)</t>
  </si>
  <si>
    <t>Всего, в т.ч.:</t>
  </si>
  <si>
    <t>федеральный бюджет</t>
  </si>
  <si>
    <t>областной бюджет</t>
  </si>
  <si>
    <t>местный бюджет</t>
  </si>
  <si>
    <t>внебюджетные источники</t>
  </si>
  <si>
    <t>1.</t>
  </si>
  <si>
    <t>Всего</t>
  </si>
  <si>
    <t>2.</t>
  </si>
  <si>
    <t>ФОРМА №2</t>
  </si>
  <si>
    <t>Наименование показателя</t>
  </si>
  <si>
    <t>Цель</t>
  </si>
  <si>
    <t>Задача</t>
  </si>
  <si>
    <t>Единица измерения</t>
  </si>
  <si>
    <t>Значения индикаторов государственной программы</t>
  </si>
  <si>
    <t>Обоснование отклонений значений индикаторов на конец отчетного года (при наличии)</t>
  </si>
  <si>
    <t>отчетный год</t>
  </si>
  <si>
    <t>план</t>
  </si>
  <si>
    <t>факт</t>
  </si>
  <si>
    <t>(наименование)</t>
  </si>
  <si>
    <t>Подпрограмма</t>
  </si>
  <si>
    <t>ФОРМА №3</t>
  </si>
  <si>
    <t>&lt;1&gt; Приводится фактическое значение индикатора за год, предшествующий отчетному.</t>
  </si>
  <si>
    <t>Год предшествующий отчетному &lt;1&gt;</t>
  </si>
  <si>
    <t>Наименование целевого показателя (индикатора)</t>
  </si>
  <si>
    <t>Ед. измерения</t>
  </si>
  <si>
    <t>х</t>
  </si>
  <si>
    <t>Итого</t>
  </si>
  <si>
    <t>ФОРМА №4</t>
  </si>
  <si>
    <t>Департамент строительства, ЖКХ и ТЭК Костромской области</t>
  </si>
  <si>
    <t>Подпрограмма "Благоустройство дворовых и общественных территорий"</t>
  </si>
  <si>
    <t>Государственная программа "Формирование современной городской среды"</t>
  </si>
  <si>
    <t>мероприятие "Благоустройство дворовых территорий"</t>
  </si>
  <si>
    <t>мероприятие "Благоустройство территорий муниципальных образований, в том числе территорий муниципальных образований соответствующего функционального назначения (площадей, набережных, улиц, пешеходных зон, скверов, парков, иных территорий)"</t>
  </si>
  <si>
    <t>мероприятие "Обустройство мест массового отдыха населения (городских парков)"</t>
  </si>
  <si>
    <t>мероприятие "Формирование реализованных практик благоустройства на территории Костромской области"</t>
  </si>
  <si>
    <t>мероприятие "Обеспечение доступной среды для инвалидов и других маломобильных групп населения"</t>
  </si>
  <si>
    <t>мероприятие "Утверждение и реализация на всех уровнях власти (федеральном, региональном, муниципальном) комплекса мер по информационно-разъяснительной работе среди граждан в целях популяризации и вовлечения их в реализацию муниципальных программ по благоустройству городской среды"</t>
  </si>
  <si>
    <t>мероприятие "Организация широкого общественного участия в выборе дворовой территорий и муниципальной территории общего пользования приоритетной для благоустройства"</t>
  </si>
  <si>
    <t>мероприятие "Финансовое и (или) трудовое участие граждан в реализации проектов по благоустройству дворовых и общественных территорий"</t>
  </si>
  <si>
    <t>мероприятие "Создание регионального интернет-портала по вопросам реализации приоритетного проекта «Формирование комфортной городской среды"</t>
  </si>
  <si>
    <t>Государственная программа Костромской области</t>
  </si>
  <si>
    <t>"Формирование современной городской среды"</t>
  </si>
  <si>
    <t>Позиция Костромской области в рейтинге благоустроенности городской среды (по оценке Минстроя России)</t>
  </si>
  <si>
    <t>Обеспечение комплексного развития современной городской среды на территории Костромской области</t>
  </si>
  <si>
    <t>Повышение уровня комплексного благоустройства территорий муниципальных образований Костромской области</t>
  </si>
  <si>
    <t>Ранг</t>
  </si>
  <si>
    <t>-</t>
  </si>
  <si>
    <t>Уровень благоустроенности дворовых территорий</t>
  </si>
  <si>
    <t>Процентов</t>
  </si>
  <si>
    <t>3.</t>
  </si>
  <si>
    <t>Уровень благоустроенности общественных территорий</t>
  </si>
  <si>
    <t>4.</t>
  </si>
  <si>
    <t>Доля проектов благоустройства, прошедших процедуру общественного обсуждения с участием граждан, заинтересованных организаций</t>
  </si>
  <si>
    <t>Повышение уровня вовлеченности граждан, организаций в реализацию мероприятий по благоустройству территорий муниципальных образований Костромской области</t>
  </si>
  <si>
    <t>"Благоустройство дворовых и общественных территорий"</t>
  </si>
  <si>
    <t>Количество благоустроенных дворовых территорий</t>
  </si>
  <si>
    <t>Повышение уровня благоустройства дворовых территорий</t>
  </si>
  <si>
    <t>Единиц</t>
  </si>
  <si>
    <t>Количество благоустроенных муниципальных территорий соответствующего функционального назначения (площадей, набережных, улиц, пешеходных зон, скверов, парков, иных территорий)</t>
  </si>
  <si>
    <t>Повышение уровня благоустройства муниципальных территорий соответствующего функционального назначения (площадей, набережных, улиц, пешеходных зон, скверов, парков, иных территорий) и мест массового отдыха населения</t>
  </si>
  <si>
    <t>Количество обустроенных мест массового отдыха населения (городских парков)</t>
  </si>
  <si>
    <t>Количество реализованных проектов благоустройства, представленных на конкурс в Министерство строительства и жилищно-коммунального хозяйства Российской Федерации</t>
  </si>
  <si>
    <t>Формирование реализованных практик благоустройства</t>
  </si>
  <si>
    <t>5.</t>
  </si>
  <si>
    <t>Доля проектов благоустройства, реализованных с применением дополнительных мер по формированию доступной среды для инвалидов и маломобильных групп населения</t>
  </si>
  <si>
    <t>Формирование условий для беспрепятственного доступа инвалидов и других маломобильных групп населения к общественным территориям и дворовым территориям многоквартирных домов в муниципальных образованиях Костромской области</t>
  </si>
  <si>
    <t>"Участие граждан в решении вопросов благоустройства"</t>
  </si>
  <si>
    <t>Доля проектов благоустройства, прошедших процедуру общественного обсуждения с участием граждан и заинтересованных организаций</t>
  </si>
  <si>
    <t>Привлечение жителей муниципальных образований к участию в принятии решений по определению мероприятий и реализации проектов благоустройства</t>
  </si>
  <si>
    <t>Количество проведенных мероприятий, направленных на информирование граждан о реализации проектов по благоустройству</t>
  </si>
  <si>
    <t>Повышение уровня информированности граждан о реализации приоритетного проекта "Формирование комфортной городской среды"</t>
  </si>
  <si>
    <t>Доля проектов по благоустройству дворовых территорий, реализованных с финансовым участием граждан</t>
  </si>
  <si>
    <t>Обеспечение трудового и финансового участия граждан в реализации мероприятий по комплексному благоустройству территорий муниципальных образований</t>
  </si>
  <si>
    <t>Доля проектов по благоустройству дворовых и общественных территорий, реализованных с трудовым участием граждан и заинтересованных организаций</t>
  </si>
  <si>
    <t>Создание регионального интернет-портала по вопросам реализации приоритетного проекта "Формирование комфортной городской среды"</t>
  </si>
  <si>
    <t>Х</t>
  </si>
  <si>
    <t>&lt;**&gt;</t>
  </si>
  <si>
    <t>&lt;*&gt; Заполняется на строке "областной бюджет</t>
  </si>
  <si>
    <t>&lt;**&gt; Объемы финансирования учтены в мероприятии «Благоустройство дворовых территорий» и подлежат уточнению после утверждения муниципальных программ формирования современной городской среды</t>
  </si>
  <si>
    <t>Подпрограмма "Участие граждан в решении вопросов благоустройства"</t>
  </si>
  <si>
    <t>СМИ из табл. По вовлечению граждан</t>
  </si>
  <si>
    <t>6.</t>
  </si>
  <si>
    <t>7.</t>
  </si>
  <si>
    <t>7.1.</t>
  </si>
  <si>
    <t>мероприятие "Поощрение муниципальных образований - победителей Всероссийского конкурса лучших проектов создания комфортной городской среды"</t>
  </si>
  <si>
    <t>8.</t>
  </si>
  <si>
    <t>9.</t>
  </si>
  <si>
    <t>10.</t>
  </si>
  <si>
    <t>11.</t>
  </si>
  <si>
    <t>12.</t>
  </si>
  <si>
    <t>13.</t>
  </si>
  <si>
    <t>14.</t>
  </si>
  <si>
    <t>контрактование по доступности</t>
  </si>
  <si>
    <t>конрактование</t>
  </si>
  <si>
    <t>Кассовый расход на отчетную дату, тыс. руб.</t>
  </si>
  <si>
    <t>Отчет о реализации мероприятий государственной программы за 1 полугодие 2022 года</t>
  </si>
  <si>
    <t>Отчет о достигнутых значениях показателей (индикаторов) государственной программы за 1 полугодие 2022 года</t>
  </si>
  <si>
    <t>2 тер*100 / 88 тер.</t>
  </si>
  <si>
    <t>2 дв. *100 / 60 дв.</t>
  </si>
  <si>
    <t>(2 дв. + 4 общ.) *100 / 88</t>
  </si>
  <si>
    <t>(132+141+118+78+60/6 факт)*100 / 4290 (перечень нуждающихся)</t>
  </si>
  <si>
    <t>(33+34+32+24+28/4 факт)*100 /216 (перечень нуждающихся)</t>
  </si>
  <si>
    <t>Оценка эффективности реализации государственной программы за 1 полугодие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</si>
</sst>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"/>
      <family val="1"/>
    </font>
    <font>
      <sz val="10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Calibri"/>
      <family val="2"/>
      <charset val="204"/>
      <scheme val="minor"/>
    </font>
    <font>
      <sz val="10"/>
      <name val="Times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horizontal="justify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0" fillId="2" borderId="0" xfId="0" applyFill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388620</xdr:colOff>
      <xdr:row>2</xdr:row>
      <xdr:rowOff>281940</xdr:rowOff>
    </xdr:to>
    <xdr:pic>
      <xdr:nvPicPr>
        <xdr:cNvPr id="2057" name="Picture 9" descr="base_23817_90048_32791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373380"/>
          <a:ext cx="38862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426720</xdr:colOff>
      <xdr:row>2</xdr:row>
      <xdr:rowOff>281940</xdr:rowOff>
    </xdr:to>
    <xdr:pic>
      <xdr:nvPicPr>
        <xdr:cNvPr id="2056" name="Picture 8" descr="base_23817_90048_32792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373380"/>
          <a:ext cx="42672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175260</xdr:colOff>
      <xdr:row>2</xdr:row>
      <xdr:rowOff>251460</xdr:rowOff>
    </xdr:to>
    <xdr:pic>
      <xdr:nvPicPr>
        <xdr:cNvPr id="2055" name="Picture 7" descr="base_23817_90048_32793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0" y="373380"/>
          <a:ext cx="17526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297180</xdr:colOff>
      <xdr:row>2</xdr:row>
      <xdr:rowOff>243840</xdr:rowOff>
    </xdr:to>
    <xdr:pic>
      <xdr:nvPicPr>
        <xdr:cNvPr id="2054" name="Picture 6" descr="base_23817_90048_32794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600" y="373380"/>
          <a:ext cx="29718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411480</xdr:colOff>
      <xdr:row>2</xdr:row>
      <xdr:rowOff>251460</xdr:rowOff>
    </xdr:to>
    <xdr:pic>
      <xdr:nvPicPr>
        <xdr:cNvPr id="2053" name="Picture 5" descr="base_23817_90048_3279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67200" y="373380"/>
          <a:ext cx="41148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426720</xdr:colOff>
      <xdr:row>2</xdr:row>
      <xdr:rowOff>236220</xdr:rowOff>
    </xdr:to>
    <xdr:pic>
      <xdr:nvPicPr>
        <xdr:cNvPr id="2052" name="Picture 4" descr="base_23817_90048_32796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76800" y="373380"/>
          <a:ext cx="4267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320040</xdr:colOff>
      <xdr:row>2</xdr:row>
      <xdr:rowOff>236220</xdr:rowOff>
    </xdr:to>
    <xdr:pic>
      <xdr:nvPicPr>
        <xdr:cNvPr id="2051" name="Picture 3" descr="base_23817_90048_32797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86400" y="373380"/>
          <a:ext cx="32004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205740</xdr:colOff>
      <xdr:row>2</xdr:row>
      <xdr:rowOff>251460</xdr:rowOff>
    </xdr:to>
    <xdr:pic>
      <xdr:nvPicPr>
        <xdr:cNvPr id="2050" name="Picture 2" descr="base_23817_90048_32798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0" y="373380"/>
          <a:ext cx="20574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304800</xdr:colOff>
      <xdr:row>2</xdr:row>
      <xdr:rowOff>243840</xdr:rowOff>
    </xdr:to>
    <xdr:pic>
      <xdr:nvPicPr>
        <xdr:cNvPr id="2049" name="Picture 1" descr="base_23817_90048_32799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05600" y="373380"/>
          <a:ext cx="3048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L52"/>
  <sheetViews>
    <sheetView zoomScaleNormal="100" workbookViewId="0">
      <pane xSplit="5" ySplit="6" topLeftCell="F46" activePane="bottomRight" state="frozen"/>
      <selection pane="topRight" activeCell="F1" sqref="F1"/>
      <selection pane="bottomLeft" activeCell="A7" sqref="A7"/>
      <selection pane="bottomRight" activeCell="G7" sqref="G7:G11"/>
    </sheetView>
  </sheetViews>
  <sheetFormatPr defaultRowHeight="15" x14ac:dyDescent="0.25"/>
  <cols>
    <col min="1" max="1" width="2.7109375" customWidth="1"/>
    <col min="2" max="2" width="6.5703125" customWidth="1"/>
    <col min="3" max="3" width="23.28515625" customWidth="1"/>
    <col min="4" max="4" width="12.5703125" customWidth="1"/>
    <col min="5" max="5" width="14.42578125" customWidth="1"/>
    <col min="6" max="6" width="15.140625" customWidth="1"/>
    <col min="7" max="7" width="13" customWidth="1"/>
    <col min="8" max="8" width="13.7109375" customWidth="1"/>
    <col min="9" max="9" width="16" customWidth="1"/>
    <col min="10" max="10" width="12.7109375" customWidth="1"/>
    <col min="11" max="11" width="11.7109375" customWidth="1"/>
  </cols>
  <sheetData>
    <row r="2" spans="2:12" ht="15.75" x14ac:dyDescent="0.25">
      <c r="B2" s="1"/>
      <c r="C2" s="40" t="s">
        <v>105</v>
      </c>
      <c r="D2" s="40"/>
      <c r="E2" s="40"/>
      <c r="F2" s="40"/>
      <c r="G2" s="40"/>
      <c r="H2" s="40"/>
      <c r="I2" s="40"/>
      <c r="J2" s="6"/>
      <c r="K2" s="4" t="s">
        <v>18</v>
      </c>
    </row>
    <row r="3" spans="2:12" ht="4.5" customHeight="1" x14ac:dyDescent="0.25"/>
    <row r="4" spans="2:12" ht="15" customHeight="1" x14ac:dyDescent="0.25">
      <c r="B4" s="37" t="s">
        <v>0</v>
      </c>
      <c r="C4" s="37" t="s">
        <v>1</v>
      </c>
      <c r="D4" s="37" t="s">
        <v>2</v>
      </c>
      <c r="E4" s="37" t="s">
        <v>3</v>
      </c>
      <c r="F4" s="38" t="s">
        <v>4</v>
      </c>
      <c r="G4" s="39" t="s">
        <v>5</v>
      </c>
      <c r="H4" s="38" t="s">
        <v>104</v>
      </c>
      <c r="I4" s="37" t="s">
        <v>6</v>
      </c>
      <c r="J4" s="37"/>
      <c r="K4" s="37" t="s">
        <v>7</v>
      </c>
      <c r="L4" s="2"/>
    </row>
    <row r="5" spans="2:12" ht="75.75" customHeight="1" x14ac:dyDescent="0.25">
      <c r="B5" s="37"/>
      <c r="C5" s="37"/>
      <c r="D5" s="37"/>
      <c r="E5" s="37"/>
      <c r="F5" s="38"/>
      <c r="G5" s="39"/>
      <c r="H5" s="38"/>
      <c r="I5" s="18" t="s">
        <v>8</v>
      </c>
      <c r="J5" s="18" t="s">
        <v>9</v>
      </c>
      <c r="K5" s="37"/>
      <c r="L5" s="2"/>
    </row>
    <row r="6" spans="2:12" x14ac:dyDescent="0.25">
      <c r="B6" s="18">
        <v>1</v>
      </c>
      <c r="C6" s="18">
        <v>2</v>
      </c>
      <c r="D6" s="18">
        <v>3</v>
      </c>
      <c r="E6" s="18">
        <v>4</v>
      </c>
      <c r="F6" s="19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2"/>
    </row>
    <row r="7" spans="2:12" x14ac:dyDescent="0.25">
      <c r="B7" s="32" t="s">
        <v>15</v>
      </c>
      <c r="C7" s="33" t="s">
        <v>40</v>
      </c>
      <c r="D7" s="33" t="s">
        <v>38</v>
      </c>
      <c r="E7" s="20" t="s">
        <v>10</v>
      </c>
      <c r="F7" s="25">
        <f>F11+F10+F9+F8</f>
        <v>322356.5</v>
      </c>
      <c r="G7" s="27">
        <f>SUM(G8:G11)</f>
        <v>322356.5</v>
      </c>
      <c r="H7" s="25">
        <f>SUM(H8:H11)</f>
        <v>72487.9427</v>
      </c>
      <c r="I7" s="30" t="s">
        <v>85</v>
      </c>
      <c r="J7" s="30" t="s">
        <v>85</v>
      </c>
      <c r="K7" s="30" t="s">
        <v>85</v>
      </c>
      <c r="L7" s="2"/>
    </row>
    <row r="8" spans="2:12" ht="25.5" x14ac:dyDescent="0.25">
      <c r="B8" s="32"/>
      <c r="C8" s="33"/>
      <c r="D8" s="33"/>
      <c r="E8" s="20" t="s">
        <v>11</v>
      </c>
      <c r="F8" s="25">
        <v>237968.7</v>
      </c>
      <c r="G8" s="27">
        <v>237968.7</v>
      </c>
      <c r="H8" s="25">
        <f t="shared" ref="G8:H10" si="0">H13</f>
        <v>53513.860370000002</v>
      </c>
      <c r="I8" s="36"/>
      <c r="J8" s="36"/>
      <c r="K8" s="36"/>
      <c r="L8" s="2"/>
    </row>
    <row r="9" spans="2:12" ht="25.5" x14ac:dyDescent="0.25">
      <c r="B9" s="32"/>
      <c r="C9" s="33"/>
      <c r="D9" s="33"/>
      <c r="E9" s="20" t="s">
        <v>12</v>
      </c>
      <c r="F9" s="25">
        <v>16898.7</v>
      </c>
      <c r="G9" s="27">
        <v>16898.7</v>
      </c>
      <c r="H9" s="25">
        <f t="shared" si="0"/>
        <v>540.55803000000003</v>
      </c>
      <c r="I9" s="36"/>
      <c r="J9" s="36"/>
      <c r="K9" s="36"/>
      <c r="L9" s="2"/>
    </row>
    <row r="10" spans="2:12" ht="25.5" x14ac:dyDescent="0.25">
      <c r="B10" s="32"/>
      <c r="C10" s="33"/>
      <c r="D10" s="33"/>
      <c r="E10" s="20" t="s">
        <v>13</v>
      </c>
      <c r="F10" s="25">
        <v>66289.100000000006</v>
      </c>
      <c r="G10" s="27">
        <v>66289.100000000006</v>
      </c>
      <c r="H10" s="25">
        <f t="shared" si="0"/>
        <v>18368.976849999999</v>
      </c>
      <c r="I10" s="36"/>
      <c r="J10" s="36"/>
      <c r="K10" s="36"/>
      <c r="L10" s="2"/>
    </row>
    <row r="11" spans="2:12" ht="25.5" x14ac:dyDescent="0.25">
      <c r="B11" s="32"/>
      <c r="C11" s="33"/>
      <c r="D11" s="33"/>
      <c r="E11" s="20" t="s">
        <v>14</v>
      </c>
      <c r="F11" s="26">
        <v>1200</v>
      </c>
      <c r="G11" s="27">
        <v>1200</v>
      </c>
      <c r="H11" s="25">
        <f>H41</f>
        <v>64.547449999999998</v>
      </c>
      <c r="I11" s="31"/>
      <c r="J11" s="31"/>
      <c r="K11" s="31"/>
      <c r="L11" s="2"/>
    </row>
    <row r="12" spans="2:12" ht="15" customHeight="1" x14ac:dyDescent="0.25">
      <c r="B12" s="32" t="s">
        <v>17</v>
      </c>
      <c r="C12" s="33" t="s">
        <v>39</v>
      </c>
      <c r="D12" s="33" t="s">
        <v>38</v>
      </c>
      <c r="E12" s="20" t="s">
        <v>10</v>
      </c>
      <c r="F12" s="25">
        <f>F13+F14+F15</f>
        <v>321156.5</v>
      </c>
      <c r="G12" s="27">
        <f>SUM(G13:G15)</f>
        <v>321156.5</v>
      </c>
      <c r="H12" s="25">
        <f>H13+H14+H15</f>
        <v>72423.395250000001</v>
      </c>
      <c r="I12" s="30" t="s">
        <v>85</v>
      </c>
      <c r="J12" s="30" t="s">
        <v>85</v>
      </c>
      <c r="K12" s="30" t="s">
        <v>85</v>
      </c>
      <c r="L12" s="2"/>
    </row>
    <row r="13" spans="2:12" ht="25.5" x14ac:dyDescent="0.25">
      <c r="B13" s="32"/>
      <c r="C13" s="33"/>
      <c r="D13" s="33"/>
      <c r="E13" s="20" t="s">
        <v>11</v>
      </c>
      <c r="F13" s="25">
        <v>237968.7</v>
      </c>
      <c r="G13" s="27">
        <v>237968.7</v>
      </c>
      <c r="H13" s="25">
        <v>53513.860370000002</v>
      </c>
      <c r="I13" s="36"/>
      <c r="J13" s="36"/>
      <c r="K13" s="36"/>
      <c r="L13" s="2"/>
    </row>
    <row r="14" spans="2:12" ht="25.5" x14ac:dyDescent="0.25">
      <c r="B14" s="32"/>
      <c r="C14" s="33"/>
      <c r="D14" s="33"/>
      <c r="E14" s="20" t="s">
        <v>12</v>
      </c>
      <c r="F14" s="25">
        <v>16898.7</v>
      </c>
      <c r="G14" s="27">
        <v>16898.7</v>
      </c>
      <c r="H14" s="25">
        <v>540.55803000000003</v>
      </c>
      <c r="I14" s="36"/>
      <c r="J14" s="36"/>
      <c r="K14" s="36"/>
      <c r="L14" s="2"/>
    </row>
    <row r="15" spans="2:12" ht="25.5" x14ac:dyDescent="0.25">
      <c r="B15" s="32"/>
      <c r="C15" s="33"/>
      <c r="D15" s="33"/>
      <c r="E15" s="20" t="s">
        <v>13</v>
      </c>
      <c r="F15" s="25">
        <v>66289.100000000006</v>
      </c>
      <c r="G15" s="27">
        <v>66289.100000000006</v>
      </c>
      <c r="H15" s="25">
        <v>18368.976849999999</v>
      </c>
      <c r="I15" s="36"/>
      <c r="J15" s="36"/>
      <c r="K15" s="36"/>
      <c r="L15" s="2"/>
    </row>
    <row r="16" spans="2:12" ht="15" customHeight="1" x14ac:dyDescent="0.25">
      <c r="B16" s="32" t="s">
        <v>59</v>
      </c>
      <c r="C16" s="33" t="s">
        <v>41</v>
      </c>
      <c r="D16" s="33" t="s">
        <v>38</v>
      </c>
      <c r="E16" s="20" t="s">
        <v>16</v>
      </c>
      <c r="F16" s="25">
        <f>F17+F18+F19</f>
        <v>253156.50000000003</v>
      </c>
      <c r="G16" s="27">
        <f>G17+G18+G19</f>
        <v>253156.50000000003</v>
      </c>
      <c r="H16" s="25">
        <f>SUM(H17:H19)</f>
        <v>31425.903429999998</v>
      </c>
      <c r="I16" s="30" t="s">
        <v>85</v>
      </c>
      <c r="J16" s="30" t="s">
        <v>85</v>
      </c>
      <c r="K16" s="30" t="s">
        <v>85</v>
      </c>
      <c r="L16" s="2"/>
    </row>
    <row r="17" spans="2:12" ht="25.5" x14ac:dyDescent="0.25">
      <c r="B17" s="32"/>
      <c r="C17" s="33"/>
      <c r="D17" s="33"/>
      <c r="E17" s="20" t="s">
        <v>11</v>
      </c>
      <c r="F17" s="25">
        <v>187968.7</v>
      </c>
      <c r="G17" s="27">
        <v>187968.7</v>
      </c>
      <c r="H17" s="25">
        <v>23128.24181</v>
      </c>
      <c r="I17" s="36"/>
      <c r="J17" s="36"/>
      <c r="K17" s="36"/>
      <c r="L17" s="2"/>
    </row>
    <row r="18" spans="2:12" ht="25.5" x14ac:dyDescent="0.25">
      <c r="B18" s="32"/>
      <c r="C18" s="33"/>
      <c r="D18" s="33"/>
      <c r="E18" s="20" t="s">
        <v>12</v>
      </c>
      <c r="F18" s="25">
        <v>1898.7</v>
      </c>
      <c r="G18" s="27">
        <v>1898.7</v>
      </c>
      <c r="H18" s="25">
        <v>233.62092000000001</v>
      </c>
      <c r="I18" s="36"/>
      <c r="J18" s="36"/>
      <c r="K18" s="36"/>
      <c r="L18" s="2"/>
    </row>
    <row r="19" spans="2:12" ht="25.5" x14ac:dyDescent="0.25">
      <c r="B19" s="32"/>
      <c r="C19" s="33"/>
      <c r="D19" s="33"/>
      <c r="E19" s="20" t="s">
        <v>13</v>
      </c>
      <c r="F19" s="25">
        <v>63289.1</v>
      </c>
      <c r="G19" s="27">
        <v>63289.1</v>
      </c>
      <c r="H19" s="25">
        <v>8064.0406999999996</v>
      </c>
      <c r="I19" s="36"/>
      <c r="J19" s="36"/>
      <c r="K19" s="36"/>
      <c r="L19" s="2"/>
    </row>
    <row r="20" spans="2:12" ht="15" customHeight="1" x14ac:dyDescent="0.25">
      <c r="B20" s="32" t="s">
        <v>61</v>
      </c>
      <c r="C20" s="33" t="s">
        <v>42</v>
      </c>
      <c r="D20" s="33" t="s">
        <v>38</v>
      </c>
      <c r="E20" s="22" t="s">
        <v>16</v>
      </c>
      <c r="F20" s="25" t="s">
        <v>86</v>
      </c>
      <c r="G20" s="25" t="s">
        <v>86</v>
      </c>
      <c r="H20" s="25" t="s">
        <v>86</v>
      </c>
      <c r="I20" s="30" t="s">
        <v>85</v>
      </c>
      <c r="J20" s="30" t="s">
        <v>85</v>
      </c>
      <c r="K20" s="30" t="s">
        <v>85</v>
      </c>
      <c r="L20" s="2"/>
    </row>
    <row r="21" spans="2:12" ht="25.5" x14ac:dyDescent="0.25">
      <c r="B21" s="32"/>
      <c r="C21" s="33"/>
      <c r="D21" s="33"/>
      <c r="E21" s="22" t="s">
        <v>11</v>
      </c>
      <c r="F21" s="25" t="s">
        <v>86</v>
      </c>
      <c r="G21" s="25" t="s">
        <v>86</v>
      </c>
      <c r="H21" s="25" t="s">
        <v>86</v>
      </c>
      <c r="I21" s="36"/>
      <c r="J21" s="36"/>
      <c r="K21" s="36"/>
      <c r="L21" s="2"/>
    </row>
    <row r="22" spans="2:12" ht="25.5" x14ac:dyDescent="0.25">
      <c r="B22" s="32"/>
      <c r="C22" s="33"/>
      <c r="D22" s="33"/>
      <c r="E22" s="22" t="s">
        <v>12</v>
      </c>
      <c r="F22" s="25" t="s">
        <v>86</v>
      </c>
      <c r="G22" s="25" t="s">
        <v>86</v>
      </c>
      <c r="H22" s="25" t="s">
        <v>86</v>
      </c>
      <c r="I22" s="36"/>
      <c r="J22" s="36"/>
      <c r="K22" s="36"/>
      <c r="L22" s="2"/>
    </row>
    <row r="23" spans="2:12" ht="114" customHeight="1" x14ac:dyDescent="0.25">
      <c r="B23" s="32"/>
      <c r="C23" s="33"/>
      <c r="D23" s="33"/>
      <c r="E23" s="22" t="s">
        <v>13</v>
      </c>
      <c r="F23" s="25" t="s">
        <v>86</v>
      </c>
      <c r="G23" s="25" t="s">
        <v>86</v>
      </c>
      <c r="H23" s="25" t="s">
        <v>86</v>
      </c>
      <c r="I23" s="36"/>
      <c r="J23" s="36"/>
      <c r="K23" s="36"/>
      <c r="L23" s="2"/>
    </row>
    <row r="24" spans="2:12" ht="15" customHeight="1" x14ac:dyDescent="0.25">
      <c r="B24" s="32" t="s">
        <v>73</v>
      </c>
      <c r="C24" s="33" t="s">
        <v>43</v>
      </c>
      <c r="D24" s="33" t="s">
        <v>38</v>
      </c>
      <c r="E24" s="22" t="s">
        <v>16</v>
      </c>
      <c r="F24" s="25">
        <f>SUM(F25:F27)</f>
        <v>0</v>
      </c>
      <c r="G24" s="25">
        <f>SUM(G25:G27)</f>
        <v>0</v>
      </c>
      <c r="H24" s="25">
        <f>SUM(H25:H27)</f>
        <v>0</v>
      </c>
      <c r="I24" s="30" t="s">
        <v>85</v>
      </c>
      <c r="J24" s="30" t="s">
        <v>85</v>
      </c>
      <c r="K24" s="30" t="s">
        <v>85</v>
      </c>
      <c r="L24" s="2"/>
    </row>
    <row r="25" spans="2:12" ht="25.5" x14ac:dyDescent="0.25">
      <c r="B25" s="32"/>
      <c r="C25" s="33"/>
      <c r="D25" s="33"/>
      <c r="E25" s="22" t="s">
        <v>11</v>
      </c>
      <c r="F25" s="25">
        <v>0</v>
      </c>
      <c r="G25" s="25">
        <v>0</v>
      </c>
      <c r="H25" s="25">
        <v>0</v>
      </c>
      <c r="I25" s="36"/>
      <c r="J25" s="36"/>
      <c r="K25" s="36"/>
      <c r="L25" s="2"/>
    </row>
    <row r="26" spans="2:12" ht="25.5" x14ac:dyDescent="0.25">
      <c r="B26" s="32"/>
      <c r="C26" s="33"/>
      <c r="D26" s="33"/>
      <c r="E26" s="22" t="s">
        <v>12</v>
      </c>
      <c r="F26" s="25">
        <v>0</v>
      </c>
      <c r="G26" s="25">
        <v>0</v>
      </c>
      <c r="H26" s="25">
        <v>0</v>
      </c>
      <c r="I26" s="36"/>
      <c r="J26" s="36"/>
      <c r="K26" s="36"/>
      <c r="L26" s="2"/>
    </row>
    <row r="27" spans="2:12" ht="25.5" x14ac:dyDescent="0.25">
      <c r="B27" s="32"/>
      <c r="C27" s="33"/>
      <c r="D27" s="33"/>
      <c r="E27" s="22" t="s">
        <v>13</v>
      </c>
      <c r="F27" s="25">
        <v>0</v>
      </c>
      <c r="G27" s="25">
        <v>0</v>
      </c>
      <c r="H27" s="25">
        <v>0</v>
      </c>
      <c r="I27" s="36"/>
      <c r="J27" s="36"/>
      <c r="K27" s="36"/>
      <c r="L27" s="2"/>
    </row>
    <row r="28" spans="2:12" ht="15" customHeight="1" x14ac:dyDescent="0.25">
      <c r="B28" s="32" t="s">
        <v>91</v>
      </c>
      <c r="C28" s="33" t="s">
        <v>44</v>
      </c>
      <c r="D28" s="33" t="s">
        <v>38</v>
      </c>
      <c r="E28" s="22" t="s">
        <v>16</v>
      </c>
      <c r="F28" s="25">
        <f>SUM(F29:F31)</f>
        <v>0</v>
      </c>
      <c r="G28" s="25">
        <f>SUM(G29:G31)</f>
        <v>0</v>
      </c>
      <c r="H28" s="25">
        <f>SUM(H29:H31)</f>
        <v>0</v>
      </c>
      <c r="I28" s="30" t="s">
        <v>85</v>
      </c>
      <c r="J28" s="30" t="s">
        <v>85</v>
      </c>
      <c r="K28" s="30" t="s">
        <v>85</v>
      </c>
      <c r="L28" s="2"/>
    </row>
    <row r="29" spans="2:12" ht="25.5" x14ac:dyDescent="0.25">
      <c r="B29" s="32"/>
      <c r="C29" s="33"/>
      <c r="D29" s="33"/>
      <c r="E29" s="22" t="s">
        <v>11</v>
      </c>
      <c r="F29" s="25">
        <v>0</v>
      </c>
      <c r="G29" s="25">
        <v>0</v>
      </c>
      <c r="H29" s="25">
        <v>0</v>
      </c>
      <c r="I29" s="36"/>
      <c r="J29" s="36"/>
      <c r="K29" s="36"/>
      <c r="L29" s="2"/>
    </row>
    <row r="30" spans="2:12" ht="25.5" x14ac:dyDescent="0.25">
      <c r="B30" s="32"/>
      <c r="C30" s="33"/>
      <c r="D30" s="33"/>
      <c r="E30" s="22" t="s">
        <v>12</v>
      </c>
      <c r="F30" s="25">
        <v>0</v>
      </c>
      <c r="G30" s="25">
        <v>0</v>
      </c>
      <c r="H30" s="25">
        <v>0</v>
      </c>
      <c r="I30" s="36"/>
      <c r="J30" s="36"/>
      <c r="K30" s="36"/>
      <c r="L30" s="2"/>
    </row>
    <row r="31" spans="2:12" ht="25.5" x14ac:dyDescent="0.25">
      <c r="B31" s="32"/>
      <c r="C31" s="33"/>
      <c r="D31" s="33"/>
      <c r="E31" s="22" t="s">
        <v>13</v>
      </c>
      <c r="F31" s="25">
        <v>0</v>
      </c>
      <c r="G31" s="25">
        <v>0</v>
      </c>
      <c r="H31" s="25">
        <v>0</v>
      </c>
      <c r="I31" s="36"/>
      <c r="J31" s="36"/>
      <c r="K31" s="36"/>
      <c r="L31" s="2"/>
    </row>
    <row r="32" spans="2:12" ht="15" customHeight="1" x14ac:dyDescent="0.25">
      <c r="B32" s="32" t="s">
        <v>92</v>
      </c>
      <c r="C32" s="33" t="s">
        <v>45</v>
      </c>
      <c r="D32" s="33" t="s">
        <v>38</v>
      </c>
      <c r="E32" s="22" t="s">
        <v>16</v>
      </c>
      <c r="F32" s="25">
        <f>SUM(F33:F35)</f>
        <v>0</v>
      </c>
      <c r="G32" s="25">
        <f>SUM(G33:G35)</f>
        <v>0</v>
      </c>
      <c r="H32" s="25">
        <f>SUM(H33:H35)</f>
        <v>0</v>
      </c>
      <c r="I32" s="32" t="s">
        <v>85</v>
      </c>
      <c r="J32" s="32" t="s">
        <v>85</v>
      </c>
      <c r="K32" s="32" t="s">
        <v>85</v>
      </c>
      <c r="L32" s="2"/>
    </row>
    <row r="33" spans="2:12" ht="25.5" x14ac:dyDescent="0.25">
      <c r="B33" s="32"/>
      <c r="C33" s="33"/>
      <c r="D33" s="33"/>
      <c r="E33" s="22" t="s">
        <v>11</v>
      </c>
      <c r="F33" s="25">
        <v>0</v>
      </c>
      <c r="G33" s="25">
        <v>0</v>
      </c>
      <c r="H33" s="25">
        <v>0</v>
      </c>
      <c r="I33" s="32"/>
      <c r="J33" s="32"/>
      <c r="K33" s="32"/>
      <c r="L33" s="2"/>
    </row>
    <row r="34" spans="2:12" ht="25.5" x14ac:dyDescent="0.25">
      <c r="B34" s="32"/>
      <c r="C34" s="33"/>
      <c r="D34" s="33"/>
      <c r="E34" s="22" t="s">
        <v>12</v>
      </c>
      <c r="F34" s="25">
        <v>0</v>
      </c>
      <c r="G34" s="25">
        <v>0</v>
      </c>
      <c r="H34" s="25">
        <v>0</v>
      </c>
      <c r="I34" s="32"/>
      <c r="J34" s="32"/>
      <c r="K34" s="32"/>
      <c r="L34" s="2"/>
    </row>
    <row r="35" spans="2:12" ht="25.5" x14ac:dyDescent="0.25">
      <c r="B35" s="32"/>
      <c r="C35" s="33"/>
      <c r="D35" s="33"/>
      <c r="E35" s="22" t="s">
        <v>13</v>
      </c>
      <c r="F35" s="26">
        <v>0</v>
      </c>
      <c r="G35" s="25">
        <v>0</v>
      </c>
      <c r="H35" s="25">
        <v>0</v>
      </c>
      <c r="I35" s="32"/>
      <c r="J35" s="32"/>
      <c r="K35" s="32"/>
      <c r="L35" s="2"/>
    </row>
    <row r="36" spans="2:12" x14ac:dyDescent="0.25">
      <c r="B36" s="30" t="s">
        <v>93</v>
      </c>
      <c r="C36" s="42" t="s">
        <v>94</v>
      </c>
      <c r="D36" s="42" t="s">
        <v>38</v>
      </c>
      <c r="E36" s="20" t="s">
        <v>16</v>
      </c>
      <c r="F36" s="25">
        <f>F37+F38+F39</f>
        <v>68000</v>
      </c>
      <c r="G36" s="25">
        <f t="shared" ref="G36:H36" si="1">G37+G38+G39</f>
        <v>68000</v>
      </c>
      <c r="H36" s="25">
        <f t="shared" si="1"/>
        <v>34000</v>
      </c>
      <c r="I36" s="32" t="s">
        <v>85</v>
      </c>
      <c r="J36" s="32" t="s">
        <v>85</v>
      </c>
      <c r="K36" s="32" t="s">
        <v>85</v>
      </c>
      <c r="L36" s="2"/>
    </row>
    <row r="37" spans="2:12" ht="25.5" x14ac:dyDescent="0.25">
      <c r="B37" s="36"/>
      <c r="C37" s="43"/>
      <c r="D37" s="43"/>
      <c r="E37" s="20" t="s">
        <v>11</v>
      </c>
      <c r="F37" s="25">
        <v>50000</v>
      </c>
      <c r="G37" s="27">
        <v>50000</v>
      </c>
      <c r="H37" s="25">
        <v>24998.262999999999</v>
      </c>
      <c r="I37" s="32"/>
      <c r="J37" s="32"/>
      <c r="K37" s="32"/>
      <c r="L37" s="2"/>
    </row>
    <row r="38" spans="2:12" ht="25.5" x14ac:dyDescent="0.25">
      <c r="B38" s="36"/>
      <c r="C38" s="43"/>
      <c r="D38" s="43"/>
      <c r="E38" s="20" t="s">
        <v>12</v>
      </c>
      <c r="F38" s="25">
        <v>15000</v>
      </c>
      <c r="G38" s="27">
        <v>15000</v>
      </c>
      <c r="H38" s="25">
        <v>7499.4790000000003</v>
      </c>
      <c r="I38" s="32"/>
      <c r="J38" s="32"/>
      <c r="K38" s="32"/>
      <c r="L38" s="2"/>
    </row>
    <row r="39" spans="2:12" ht="25.5" x14ac:dyDescent="0.25">
      <c r="B39" s="36"/>
      <c r="C39" s="43"/>
      <c r="D39" s="43"/>
      <c r="E39" s="20" t="s">
        <v>13</v>
      </c>
      <c r="F39" s="25">
        <v>3000</v>
      </c>
      <c r="G39" s="27">
        <v>3000</v>
      </c>
      <c r="H39" s="27">
        <v>1502.258</v>
      </c>
      <c r="I39" s="32"/>
      <c r="J39" s="32"/>
      <c r="K39" s="32"/>
      <c r="L39" s="2"/>
    </row>
    <row r="40" spans="2:12" ht="15" customHeight="1" x14ac:dyDescent="0.25">
      <c r="B40" s="32" t="s">
        <v>95</v>
      </c>
      <c r="C40" s="33" t="s">
        <v>89</v>
      </c>
      <c r="D40" s="33" t="s">
        <v>38</v>
      </c>
      <c r="E40" s="22" t="s">
        <v>16</v>
      </c>
      <c r="F40" s="28">
        <f>SUM(F41:F41)</f>
        <v>1200</v>
      </c>
      <c r="G40" s="25">
        <f>SUM(G41:G41)</f>
        <v>0</v>
      </c>
      <c r="H40" s="25">
        <v>64.547449999999998</v>
      </c>
      <c r="I40" s="30" t="s">
        <v>85</v>
      </c>
      <c r="J40" s="30" t="s">
        <v>85</v>
      </c>
      <c r="K40" s="30" t="s">
        <v>85</v>
      </c>
      <c r="L40" s="2"/>
    </row>
    <row r="41" spans="2:12" ht="25.5" x14ac:dyDescent="0.25">
      <c r="B41" s="32"/>
      <c r="C41" s="33"/>
      <c r="D41" s="33"/>
      <c r="E41" s="22" t="s">
        <v>14</v>
      </c>
      <c r="F41" s="25">
        <f>F47</f>
        <v>1200</v>
      </c>
      <c r="G41" s="25">
        <f>G47</f>
        <v>0</v>
      </c>
      <c r="H41" s="25">
        <f>H40</f>
        <v>64.547449999999998</v>
      </c>
      <c r="I41" s="31"/>
      <c r="J41" s="31"/>
      <c r="K41" s="31"/>
      <c r="L41" s="2"/>
    </row>
    <row r="42" spans="2:12" ht="15" customHeight="1" x14ac:dyDescent="0.25">
      <c r="B42" s="41" t="s">
        <v>96</v>
      </c>
      <c r="C42" s="33" t="s">
        <v>46</v>
      </c>
      <c r="D42" s="33" t="s">
        <v>38</v>
      </c>
      <c r="E42" s="22" t="s">
        <v>16</v>
      </c>
      <c r="F42" s="25">
        <f>SUM(F43:F43)</f>
        <v>0</v>
      </c>
      <c r="G42" s="25">
        <f>SUM(G43:G43)</f>
        <v>0</v>
      </c>
      <c r="H42" s="25">
        <f>SUM(H43:H43)</f>
        <v>0</v>
      </c>
      <c r="I42" s="34" t="s">
        <v>85</v>
      </c>
      <c r="J42" s="30" t="s">
        <v>85</v>
      </c>
      <c r="K42" s="30" t="s">
        <v>85</v>
      </c>
      <c r="L42" s="2"/>
    </row>
    <row r="43" spans="2:12" ht="25.5" x14ac:dyDescent="0.25">
      <c r="B43" s="41"/>
      <c r="C43" s="33"/>
      <c r="D43" s="33"/>
      <c r="E43" s="22" t="s">
        <v>14</v>
      </c>
      <c r="F43" s="25">
        <v>0</v>
      </c>
      <c r="G43" s="25">
        <v>0</v>
      </c>
      <c r="H43" s="25">
        <v>0</v>
      </c>
      <c r="I43" s="35"/>
      <c r="J43" s="31"/>
      <c r="K43" s="31"/>
      <c r="L43" s="2"/>
    </row>
    <row r="44" spans="2:12" ht="15" customHeight="1" x14ac:dyDescent="0.25">
      <c r="B44" s="32" t="s">
        <v>97</v>
      </c>
      <c r="C44" s="33" t="s">
        <v>47</v>
      </c>
      <c r="D44" s="33" t="s">
        <v>38</v>
      </c>
      <c r="E44" s="22" t="s">
        <v>16</v>
      </c>
      <c r="F44" s="25">
        <f>SUM(F45:F45)</f>
        <v>0</v>
      </c>
      <c r="G44" s="25">
        <f>SUM(G45:G45)</f>
        <v>0</v>
      </c>
      <c r="H44" s="25">
        <f>SUM(H45:H45)</f>
        <v>0</v>
      </c>
      <c r="I44" s="30" t="s">
        <v>85</v>
      </c>
      <c r="J44" s="30" t="s">
        <v>85</v>
      </c>
      <c r="K44" s="30" t="s">
        <v>85</v>
      </c>
      <c r="L44" s="2"/>
    </row>
    <row r="45" spans="2:12" ht="25.5" x14ac:dyDescent="0.25">
      <c r="B45" s="32"/>
      <c r="C45" s="33"/>
      <c r="D45" s="33"/>
      <c r="E45" s="22" t="s">
        <v>14</v>
      </c>
      <c r="F45" s="25">
        <v>0</v>
      </c>
      <c r="G45" s="25">
        <v>0</v>
      </c>
      <c r="H45" s="25">
        <v>0</v>
      </c>
      <c r="I45" s="31"/>
      <c r="J45" s="31"/>
      <c r="K45" s="31"/>
      <c r="L45" s="2"/>
    </row>
    <row r="46" spans="2:12" ht="15" customHeight="1" x14ac:dyDescent="0.25">
      <c r="B46" s="32" t="s">
        <v>98</v>
      </c>
      <c r="C46" s="33" t="s">
        <v>48</v>
      </c>
      <c r="D46" s="33" t="s">
        <v>38</v>
      </c>
      <c r="E46" s="22" t="s">
        <v>16</v>
      </c>
      <c r="F46" s="25">
        <f>SUM(F47:F47)</f>
        <v>1200</v>
      </c>
      <c r="G46" s="25">
        <f>SUM(G47:G47)</f>
        <v>0</v>
      </c>
      <c r="H46" s="25">
        <v>64.547449999999998</v>
      </c>
      <c r="I46" s="30" t="s">
        <v>85</v>
      </c>
      <c r="J46" s="30" t="s">
        <v>85</v>
      </c>
      <c r="K46" s="30" t="s">
        <v>85</v>
      </c>
      <c r="L46" s="2"/>
    </row>
    <row r="47" spans="2:12" ht="25.5" x14ac:dyDescent="0.25">
      <c r="B47" s="32"/>
      <c r="C47" s="33"/>
      <c r="D47" s="33"/>
      <c r="E47" s="22" t="s">
        <v>14</v>
      </c>
      <c r="F47" s="25">
        <v>1200</v>
      </c>
      <c r="G47" s="25">
        <v>0</v>
      </c>
      <c r="H47" s="25">
        <v>64.547449999999998</v>
      </c>
      <c r="I47" s="31"/>
      <c r="J47" s="31"/>
      <c r="K47" s="31"/>
      <c r="L47" s="2"/>
    </row>
    <row r="48" spans="2:12" ht="15" customHeight="1" x14ac:dyDescent="0.25">
      <c r="B48" s="32" t="s">
        <v>99</v>
      </c>
      <c r="C48" s="33" t="s">
        <v>49</v>
      </c>
      <c r="D48" s="33" t="s">
        <v>38</v>
      </c>
      <c r="E48" s="22" t="s">
        <v>16</v>
      </c>
      <c r="F48" s="25">
        <f>SUM(F49:F49)</f>
        <v>0</v>
      </c>
      <c r="G48" s="25">
        <f>SUM(G49:G49)</f>
        <v>0</v>
      </c>
      <c r="H48" s="25">
        <f>SUM(H49:H49)</f>
        <v>0</v>
      </c>
      <c r="I48" s="30" t="s">
        <v>85</v>
      </c>
      <c r="J48" s="30" t="s">
        <v>85</v>
      </c>
      <c r="K48" s="30" t="s">
        <v>85</v>
      </c>
      <c r="L48" s="2"/>
    </row>
    <row r="49" spans="2:12" ht="25.5" x14ac:dyDescent="0.25">
      <c r="B49" s="32"/>
      <c r="C49" s="33"/>
      <c r="D49" s="33"/>
      <c r="E49" s="22" t="s">
        <v>14</v>
      </c>
      <c r="F49" s="25">
        <v>0</v>
      </c>
      <c r="G49" s="25">
        <v>0</v>
      </c>
      <c r="H49" s="25">
        <v>0</v>
      </c>
      <c r="I49" s="31"/>
      <c r="J49" s="31"/>
      <c r="K49" s="31"/>
      <c r="L49" s="2"/>
    </row>
    <row r="51" spans="2:12" ht="15" customHeight="1" x14ac:dyDescent="0.25">
      <c r="B51" s="29" t="s">
        <v>87</v>
      </c>
      <c r="C51" s="29"/>
      <c r="D51" s="29"/>
      <c r="E51" s="29"/>
      <c r="F51" s="29"/>
      <c r="G51" s="29"/>
      <c r="H51" s="29"/>
      <c r="I51" s="29"/>
      <c r="J51" s="29"/>
      <c r="K51" s="29"/>
    </row>
    <row r="52" spans="2:12" ht="31.5" customHeight="1" x14ac:dyDescent="0.25">
      <c r="B52" s="29" t="s">
        <v>88</v>
      </c>
      <c r="C52" s="29"/>
      <c r="D52" s="29"/>
      <c r="E52" s="29"/>
      <c r="F52" s="29"/>
      <c r="G52" s="29"/>
      <c r="H52" s="29"/>
      <c r="I52" s="29"/>
      <c r="J52" s="29"/>
      <c r="K52" s="29"/>
    </row>
  </sheetData>
  <mergeCells count="90">
    <mergeCell ref="B44:B45"/>
    <mergeCell ref="C44:C45"/>
    <mergeCell ref="D44:D45"/>
    <mergeCell ref="B46:B47"/>
    <mergeCell ref="C46:C47"/>
    <mergeCell ref="D46:D47"/>
    <mergeCell ref="B42:B43"/>
    <mergeCell ref="C42:C43"/>
    <mergeCell ref="D42:D43"/>
    <mergeCell ref="D36:D39"/>
    <mergeCell ref="C36:C39"/>
    <mergeCell ref="B36:B39"/>
    <mergeCell ref="D24:D27"/>
    <mergeCell ref="B28:B31"/>
    <mergeCell ref="C28:C31"/>
    <mergeCell ref="D28:D31"/>
    <mergeCell ref="B32:B35"/>
    <mergeCell ref="C32:C35"/>
    <mergeCell ref="D32:D35"/>
    <mergeCell ref="C2:I2"/>
    <mergeCell ref="B20:B23"/>
    <mergeCell ref="C20:C23"/>
    <mergeCell ref="D20:D23"/>
    <mergeCell ref="B40:B41"/>
    <mergeCell ref="C40:C41"/>
    <mergeCell ref="D40:D41"/>
    <mergeCell ref="B12:B15"/>
    <mergeCell ref="C12:C15"/>
    <mergeCell ref="D12:D15"/>
    <mergeCell ref="B16:B19"/>
    <mergeCell ref="C16:C19"/>
    <mergeCell ref="D16:D19"/>
    <mergeCell ref="H4:H5"/>
    <mergeCell ref="B24:B27"/>
    <mergeCell ref="C24:C27"/>
    <mergeCell ref="E4:E5"/>
    <mergeCell ref="F4:F5"/>
    <mergeCell ref="G4:G5"/>
    <mergeCell ref="I7:I11"/>
    <mergeCell ref="J7:J11"/>
    <mergeCell ref="B7:B11"/>
    <mergeCell ref="C7:C11"/>
    <mergeCell ref="D7:D11"/>
    <mergeCell ref="B4:B5"/>
    <mergeCell ref="C4:C5"/>
    <mergeCell ref="D4:D5"/>
    <mergeCell ref="I12:I15"/>
    <mergeCell ref="J12:J15"/>
    <mergeCell ref="K12:K15"/>
    <mergeCell ref="I4:J4"/>
    <mergeCell ref="K4:K5"/>
    <mergeCell ref="K7:K11"/>
    <mergeCell ref="I16:I19"/>
    <mergeCell ref="J16:J19"/>
    <mergeCell ref="K16:K19"/>
    <mergeCell ref="I20:I23"/>
    <mergeCell ref="J20:J23"/>
    <mergeCell ref="K20:K23"/>
    <mergeCell ref="I24:I27"/>
    <mergeCell ref="J24:J27"/>
    <mergeCell ref="K24:K27"/>
    <mergeCell ref="I28:I31"/>
    <mergeCell ref="J28:J31"/>
    <mergeCell ref="K28:K31"/>
    <mergeCell ref="I32:I35"/>
    <mergeCell ref="J32:J35"/>
    <mergeCell ref="K32:K35"/>
    <mergeCell ref="I40:I41"/>
    <mergeCell ref="J40:J41"/>
    <mergeCell ref="K40:K41"/>
    <mergeCell ref="I36:I39"/>
    <mergeCell ref="J36:J39"/>
    <mergeCell ref="K36:K39"/>
    <mergeCell ref="I42:I43"/>
    <mergeCell ref="J42:J43"/>
    <mergeCell ref="K42:K43"/>
    <mergeCell ref="I44:I45"/>
    <mergeCell ref="J44:J45"/>
    <mergeCell ref="K44:K45"/>
    <mergeCell ref="B52:K52"/>
    <mergeCell ref="B51:K51"/>
    <mergeCell ref="I46:I47"/>
    <mergeCell ref="J46:J47"/>
    <mergeCell ref="K46:K47"/>
    <mergeCell ref="I48:I49"/>
    <mergeCell ref="J48:J49"/>
    <mergeCell ref="K48:K49"/>
    <mergeCell ref="B48:B49"/>
    <mergeCell ref="C48:C49"/>
    <mergeCell ref="D48:D49"/>
  </mergeCells>
  <hyperlinks>
    <hyperlink ref="G4" location="P1888" display="P1888"/>
  </hyperlinks>
  <pageMargins left="0.39370078740157483" right="0.39370078740157483" top="0.59055118110236227" bottom="0.39370078740157483" header="0.31496062992125984" footer="0.31496062992125984"/>
  <pageSetup paperSize="9" scale="8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2:N36"/>
  <sheetViews>
    <sheetView zoomScale="90" zoomScaleNormal="90" workbookViewId="0">
      <selection activeCell="I11" sqref="H11:I11"/>
    </sheetView>
  </sheetViews>
  <sheetFormatPr defaultRowHeight="15" x14ac:dyDescent="0.25"/>
  <cols>
    <col min="1" max="1" width="1" customWidth="1"/>
    <col min="2" max="2" width="5.140625" customWidth="1"/>
    <col min="3" max="3" width="23.85546875" customWidth="1"/>
    <col min="4" max="4" width="23.42578125" customWidth="1"/>
    <col min="5" max="5" width="28.7109375" customWidth="1"/>
    <col min="6" max="6" width="10.42578125" customWidth="1"/>
    <col min="7" max="7" width="15.140625" customWidth="1"/>
    <col min="8" max="8" width="6.85546875" customWidth="1"/>
    <col min="9" max="9" width="7.42578125" customWidth="1"/>
    <col min="10" max="10" width="19.85546875" customWidth="1"/>
  </cols>
  <sheetData>
    <row r="2" spans="2:11" ht="29.25" customHeight="1" x14ac:dyDescent="0.25">
      <c r="B2" s="45" t="s">
        <v>106</v>
      </c>
      <c r="C2" s="45"/>
      <c r="D2" s="45"/>
      <c r="E2" s="45"/>
      <c r="F2" s="45"/>
      <c r="G2" s="45"/>
      <c r="H2" s="45"/>
      <c r="I2" s="45"/>
      <c r="J2" s="5" t="s">
        <v>30</v>
      </c>
    </row>
    <row r="3" spans="2:11" ht="27" customHeight="1" x14ac:dyDescent="0.25">
      <c r="B3" s="44" t="s">
        <v>0</v>
      </c>
      <c r="C3" s="44" t="s">
        <v>19</v>
      </c>
      <c r="D3" s="44" t="s">
        <v>20</v>
      </c>
      <c r="E3" s="44" t="s">
        <v>21</v>
      </c>
      <c r="F3" s="44" t="s">
        <v>22</v>
      </c>
      <c r="G3" s="44" t="s">
        <v>23</v>
      </c>
      <c r="H3" s="44"/>
      <c r="I3" s="44"/>
      <c r="J3" s="44" t="s">
        <v>24</v>
      </c>
    </row>
    <row r="4" spans="2:11" ht="29.45" customHeight="1" x14ac:dyDescent="0.25">
      <c r="B4" s="44"/>
      <c r="C4" s="44"/>
      <c r="D4" s="44"/>
      <c r="E4" s="44"/>
      <c r="F4" s="44"/>
      <c r="G4" s="49" t="s">
        <v>32</v>
      </c>
      <c r="H4" s="44" t="s">
        <v>25</v>
      </c>
      <c r="I4" s="44"/>
      <c r="J4" s="44"/>
    </row>
    <row r="5" spans="2:11" ht="23.25" customHeight="1" x14ac:dyDescent="0.25">
      <c r="B5" s="44"/>
      <c r="C5" s="44"/>
      <c r="D5" s="44"/>
      <c r="E5" s="44"/>
      <c r="F5" s="44"/>
      <c r="G5" s="49"/>
      <c r="H5" s="7" t="s">
        <v>26</v>
      </c>
      <c r="I5" s="7" t="s">
        <v>27</v>
      </c>
      <c r="J5" s="44"/>
    </row>
    <row r="6" spans="2:11" x14ac:dyDescent="0.25"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</row>
    <row r="7" spans="2:11" ht="14.45" customHeight="1" x14ac:dyDescent="0.25">
      <c r="B7" s="48" t="s">
        <v>50</v>
      </c>
      <c r="C7" s="48"/>
      <c r="D7" s="48"/>
      <c r="E7" s="48"/>
      <c r="F7" s="48"/>
      <c r="G7" s="48"/>
      <c r="H7" s="48"/>
      <c r="I7" s="48"/>
      <c r="J7" s="48"/>
    </row>
    <row r="8" spans="2:11" ht="14.45" customHeight="1" x14ac:dyDescent="0.25">
      <c r="B8" s="48" t="s">
        <v>51</v>
      </c>
      <c r="C8" s="48"/>
      <c r="D8" s="48"/>
      <c r="E8" s="48"/>
      <c r="F8" s="48"/>
      <c r="G8" s="48"/>
      <c r="H8" s="48"/>
      <c r="I8" s="48"/>
      <c r="J8" s="48"/>
    </row>
    <row r="9" spans="2:11" x14ac:dyDescent="0.25">
      <c r="B9" s="48" t="s">
        <v>28</v>
      </c>
      <c r="C9" s="48"/>
      <c r="D9" s="48"/>
      <c r="E9" s="48"/>
      <c r="F9" s="48"/>
      <c r="G9" s="48"/>
      <c r="H9" s="48"/>
      <c r="I9" s="48"/>
      <c r="J9" s="48"/>
    </row>
    <row r="10" spans="2:11" ht="63.75" x14ac:dyDescent="0.25">
      <c r="B10" s="9" t="s">
        <v>15</v>
      </c>
      <c r="C10" s="9" t="s">
        <v>52</v>
      </c>
      <c r="D10" s="9" t="s">
        <v>53</v>
      </c>
      <c r="E10" s="9" t="s">
        <v>54</v>
      </c>
      <c r="F10" s="14" t="s">
        <v>55</v>
      </c>
      <c r="G10" s="23" t="s">
        <v>56</v>
      </c>
      <c r="H10" s="23" t="s">
        <v>56</v>
      </c>
      <c r="I10" s="23" t="s">
        <v>56</v>
      </c>
      <c r="J10" s="9"/>
    </row>
    <row r="11" spans="2:11" ht="63.75" x14ac:dyDescent="0.25">
      <c r="B11" s="9" t="s">
        <v>17</v>
      </c>
      <c r="C11" s="9" t="s">
        <v>57</v>
      </c>
      <c r="D11" s="9" t="s">
        <v>53</v>
      </c>
      <c r="E11" s="9" t="s">
        <v>54</v>
      </c>
      <c r="F11" s="14" t="s">
        <v>58</v>
      </c>
      <c r="G11" s="23">
        <v>10.9</v>
      </c>
      <c r="H11" s="24">
        <v>11</v>
      </c>
      <c r="I11" s="24">
        <v>11</v>
      </c>
      <c r="J11" s="9"/>
      <c r="K11" t="s">
        <v>110</v>
      </c>
    </row>
    <row r="12" spans="2:11" ht="63.75" x14ac:dyDescent="0.25">
      <c r="B12" s="9" t="s">
        <v>59</v>
      </c>
      <c r="C12" s="9" t="s">
        <v>60</v>
      </c>
      <c r="D12" s="9" t="s">
        <v>53</v>
      </c>
      <c r="E12" s="9" t="s">
        <v>54</v>
      </c>
      <c r="F12" s="14" t="s">
        <v>58</v>
      </c>
      <c r="G12" s="23">
        <v>56.9</v>
      </c>
      <c r="H12" s="23">
        <v>70</v>
      </c>
      <c r="I12" s="24">
        <v>58.8</v>
      </c>
      <c r="J12" s="9"/>
      <c r="K12" t="s">
        <v>111</v>
      </c>
    </row>
    <row r="13" spans="2:11" ht="87.75" customHeight="1" x14ac:dyDescent="0.25">
      <c r="B13" s="10" t="s">
        <v>61</v>
      </c>
      <c r="C13" s="9" t="s">
        <v>62</v>
      </c>
      <c r="D13" s="9" t="s">
        <v>53</v>
      </c>
      <c r="E13" s="9" t="s">
        <v>63</v>
      </c>
      <c r="F13" s="14" t="s">
        <v>58</v>
      </c>
      <c r="G13" s="23">
        <v>100</v>
      </c>
      <c r="H13" s="23">
        <v>80</v>
      </c>
      <c r="I13" s="24">
        <v>80</v>
      </c>
      <c r="J13" s="9"/>
    </row>
    <row r="14" spans="2:11" ht="14.45" customHeight="1" x14ac:dyDescent="0.25">
      <c r="B14" s="47" t="s">
        <v>29</v>
      </c>
      <c r="C14" s="47"/>
      <c r="D14" s="47"/>
      <c r="E14" s="47"/>
      <c r="F14" s="47"/>
      <c r="G14" s="47"/>
      <c r="H14" s="47"/>
      <c r="I14" s="47"/>
      <c r="J14" s="47"/>
    </row>
    <row r="15" spans="2:11" ht="14.45" customHeight="1" x14ac:dyDescent="0.25">
      <c r="B15" s="47" t="s">
        <v>64</v>
      </c>
      <c r="C15" s="47"/>
      <c r="D15" s="47"/>
      <c r="E15" s="47"/>
      <c r="F15" s="47"/>
      <c r="G15" s="47"/>
      <c r="H15" s="47"/>
      <c r="I15" s="47"/>
      <c r="J15" s="47"/>
    </row>
    <row r="16" spans="2:11" x14ac:dyDescent="0.25">
      <c r="B16" s="47" t="s">
        <v>28</v>
      </c>
      <c r="C16" s="47"/>
      <c r="D16" s="47"/>
      <c r="E16" s="47"/>
      <c r="F16" s="47"/>
      <c r="G16" s="47"/>
      <c r="H16" s="47"/>
      <c r="I16" s="47"/>
      <c r="J16" s="47"/>
    </row>
    <row r="17" spans="1:14" ht="77.25" customHeight="1" x14ac:dyDescent="0.25">
      <c r="B17" s="9" t="s">
        <v>73</v>
      </c>
      <c r="C17" s="9" t="s">
        <v>65</v>
      </c>
      <c r="D17" s="9" t="s">
        <v>54</v>
      </c>
      <c r="E17" s="9" t="s">
        <v>66</v>
      </c>
      <c r="F17" s="14" t="s">
        <v>67</v>
      </c>
      <c r="G17" s="23">
        <v>78</v>
      </c>
      <c r="H17" s="23">
        <v>28</v>
      </c>
      <c r="I17" s="24">
        <v>6</v>
      </c>
      <c r="J17" s="14"/>
    </row>
    <row r="18" spans="1:14" ht="113.25" customHeight="1" x14ac:dyDescent="0.25">
      <c r="B18" s="9" t="s">
        <v>91</v>
      </c>
      <c r="C18" s="9" t="s">
        <v>68</v>
      </c>
      <c r="D18" s="9" t="s">
        <v>54</v>
      </c>
      <c r="E18" s="9" t="s">
        <v>69</v>
      </c>
      <c r="F18" s="14" t="s">
        <v>67</v>
      </c>
      <c r="G18" s="23">
        <v>24</v>
      </c>
      <c r="H18" s="23">
        <v>30</v>
      </c>
      <c r="I18" s="24">
        <v>4</v>
      </c>
      <c r="J18" s="14"/>
    </row>
    <row r="19" spans="1:14" ht="102.75" customHeight="1" x14ac:dyDescent="0.25">
      <c r="B19" s="9" t="s">
        <v>92</v>
      </c>
      <c r="C19" s="9" t="s">
        <v>70</v>
      </c>
      <c r="D19" s="9" t="s">
        <v>54</v>
      </c>
      <c r="E19" s="9" t="s">
        <v>69</v>
      </c>
      <c r="F19" s="14" t="s">
        <v>67</v>
      </c>
      <c r="G19" s="23" t="s">
        <v>56</v>
      </c>
      <c r="H19" s="23" t="s">
        <v>56</v>
      </c>
      <c r="I19" s="23" t="s">
        <v>56</v>
      </c>
      <c r="J19" s="14"/>
    </row>
    <row r="20" spans="1:14" ht="121.5" customHeight="1" x14ac:dyDescent="0.25">
      <c r="A20" s="11"/>
      <c r="B20" s="9" t="s">
        <v>95</v>
      </c>
      <c r="C20" s="9" t="s">
        <v>71</v>
      </c>
      <c r="D20" s="9" t="s">
        <v>54</v>
      </c>
      <c r="E20" s="9" t="s">
        <v>72</v>
      </c>
      <c r="F20" s="14" t="s">
        <v>67</v>
      </c>
      <c r="G20" s="23">
        <v>2</v>
      </c>
      <c r="H20" s="23">
        <v>2</v>
      </c>
      <c r="I20" s="24">
        <v>0</v>
      </c>
      <c r="J20" s="14"/>
    </row>
    <row r="21" spans="1:14" ht="114.75" customHeight="1" x14ac:dyDescent="0.25">
      <c r="B21" s="10" t="s">
        <v>96</v>
      </c>
      <c r="C21" s="9" t="s">
        <v>74</v>
      </c>
      <c r="D21" s="9" t="s">
        <v>54</v>
      </c>
      <c r="E21" s="9" t="s">
        <v>75</v>
      </c>
      <c r="F21" s="14" t="s">
        <v>58</v>
      </c>
      <c r="G21" s="23">
        <v>7.8</v>
      </c>
      <c r="H21" s="23">
        <v>80</v>
      </c>
      <c r="I21" s="51">
        <v>2.27</v>
      </c>
      <c r="J21" s="21"/>
      <c r="K21" t="s">
        <v>107</v>
      </c>
      <c r="N21" s="15" t="s">
        <v>102</v>
      </c>
    </row>
    <row r="22" spans="1:14" ht="14.45" customHeight="1" x14ac:dyDescent="0.25">
      <c r="B22" s="47" t="s">
        <v>29</v>
      </c>
      <c r="C22" s="47"/>
      <c r="D22" s="47"/>
      <c r="E22" s="47"/>
      <c r="F22" s="47"/>
      <c r="G22" s="47"/>
      <c r="H22" s="47"/>
      <c r="I22" s="47"/>
      <c r="J22" s="47"/>
    </row>
    <row r="23" spans="1:14" ht="14.45" customHeight="1" x14ac:dyDescent="0.25">
      <c r="B23" s="47" t="s">
        <v>76</v>
      </c>
      <c r="C23" s="47"/>
      <c r="D23" s="47"/>
      <c r="E23" s="47"/>
      <c r="F23" s="47"/>
      <c r="G23" s="47"/>
      <c r="H23" s="47"/>
      <c r="I23" s="47"/>
      <c r="J23" s="47"/>
    </row>
    <row r="24" spans="1:14" x14ac:dyDescent="0.25">
      <c r="B24" s="47" t="s">
        <v>28</v>
      </c>
      <c r="C24" s="47"/>
      <c r="D24" s="47"/>
      <c r="E24" s="47"/>
      <c r="F24" s="47"/>
      <c r="G24" s="47"/>
      <c r="H24" s="47"/>
      <c r="I24" s="47"/>
      <c r="J24" s="47"/>
    </row>
    <row r="25" spans="1:14" ht="99.75" customHeight="1" x14ac:dyDescent="0.25">
      <c r="B25" s="9" t="s">
        <v>97</v>
      </c>
      <c r="C25" s="9" t="s">
        <v>77</v>
      </c>
      <c r="D25" s="9" t="s">
        <v>63</v>
      </c>
      <c r="E25" s="9" t="s">
        <v>78</v>
      </c>
      <c r="F25" s="14" t="s">
        <v>58</v>
      </c>
      <c r="G25" s="23">
        <v>100</v>
      </c>
      <c r="H25" s="23">
        <v>100</v>
      </c>
      <c r="I25" s="24">
        <v>100</v>
      </c>
      <c r="J25" s="9"/>
    </row>
    <row r="26" spans="1:14" ht="102" customHeight="1" x14ac:dyDescent="0.25">
      <c r="B26" s="9" t="s">
        <v>98</v>
      </c>
      <c r="C26" s="9" t="s">
        <v>79</v>
      </c>
      <c r="D26" s="9" t="s">
        <v>63</v>
      </c>
      <c r="E26" s="9" t="s">
        <v>80</v>
      </c>
      <c r="F26" s="14" t="s">
        <v>67</v>
      </c>
      <c r="G26" s="23">
        <v>196</v>
      </c>
      <c r="H26" s="23">
        <v>52</v>
      </c>
      <c r="I26" s="24">
        <v>173</v>
      </c>
      <c r="J26" s="9"/>
      <c r="K26" t="s">
        <v>90</v>
      </c>
    </row>
    <row r="27" spans="1:14" ht="102.75" customHeight="1" x14ac:dyDescent="0.25">
      <c r="B27" s="9" t="s">
        <v>99</v>
      </c>
      <c r="C27" s="9" t="s">
        <v>81</v>
      </c>
      <c r="D27" s="9" t="s">
        <v>63</v>
      </c>
      <c r="E27" s="9" t="s">
        <v>82</v>
      </c>
      <c r="F27" s="14" t="s">
        <v>58</v>
      </c>
      <c r="G27" s="23">
        <v>44.9</v>
      </c>
      <c r="H27" s="23">
        <v>52</v>
      </c>
      <c r="I27" s="24">
        <v>3.3</v>
      </c>
      <c r="J27" s="9"/>
      <c r="K27" t="s">
        <v>108</v>
      </c>
      <c r="N27" t="s">
        <v>103</v>
      </c>
    </row>
    <row r="28" spans="1:14" ht="102.75" customHeight="1" x14ac:dyDescent="0.25">
      <c r="B28" s="9" t="s">
        <v>100</v>
      </c>
      <c r="C28" s="9" t="s">
        <v>83</v>
      </c>
      <c r="D28" s="9" t="s">
        <v>63</v>
      </c>
      <c r="E28" s="9" t="s">
        <v>82</v>
      </c>
      <c r="F28" s="14" t="s">
        <v>58</v>
      </c>
      <c r="G28" s="23">
        <v>11.8</v>
      </c>
      <c r="H28" s="23">
        <v>78</v>
      </c>
      <c r="I28" s="24">
        <v>6.8</v>
      </c>
      <c r="J28" s="9"/>
      <c r="K28" t="s">
        <v>109</v>
      </c>
    </row>
    <row r="29" spans="1:14" ht="99.75" customHeight="1" x14ac:dyDescent="0.25">
      <c r="B29" s="10" t="s">
        <v>101</v>
      </c>
      <c r="C29" s="9" t="s">
        <v>84</v>
      </c>
      <c r="D29" s="9" t="s">
        <v>63</v>
      </c>
      <c r="E29" s="9" t="s">
        <v>80</v>
      </c>
      <c r="F29" s="14" t="s">
        <v>67</v>
      </c>
      <c r="G29" s="23" t="s">
        <v>56</v>
      </c>
      <c r="H29" s="23" t="s">
        <v>56</v>
      </c>
      <c r="I29" s="23" t="s">
        <v>56</v>
      </c>
      <c r="J29" s="9"/>
    </row>
    <row r="31" spans="1:14" ht="12.6" customHeight="1" x14ac:dyDescent="0.25">
      <c r="B31" s="46" t="s">
        <v>31</v>
      </c>
      <c r="C31" s="46"/>
      <c r="D31" s="46"/>
      <c r="E31" s="46"/>
      <c r="F31" s="46"/>
      <c r="G31" s="46"/>
      <c r="H31" s="46"/>
      <c r="I31" s="46"/>
      <c r="J31" s="46"/>
    </row>
    <row r="32" spans="1:14" ht="10.15" hidden="1" customHeight="1" x14ac:dyDescent="0.25">
      <c r="B32" s="46"/>
      <c r="C32" s="46"/>
      <c r="D32" s="46"/>
      <c r="E32" s="46"/>
      <c r="F32" s="46"/>
      <c r="G32" s="46"/>
      <c r="H32" s="46"/>
      <c r="I32" s="46"/>
      <c r="J32" s="46"/>
    </row>
    <row r="33" spans="2:10" hidden="1" x14ac:dyDescent="0.25">
      <c r="B33" s="46"/>
      <c r="C33" s="46"/>
      <c r="D33" s="46"/>
      <c r="E33" s="46"/>
      <c r="F33" s="46"/>
      <c r="G33" s="46"/>
      <c r="H33" s="46"/>
      <c r="I33" s="46"/>
      <c r="J33" s="46"/>
    </row>
    <row r="34" spans="2:10" hidden="1" x14ac:dyDescent="0.25">
      <c r="B34" s="46"/>
      <c r="C34" s="46"/>
      <c r="D34" s="46"/>
      <c r="E34" s="46"/>
      <c r="F34" s="46"/>
      <c r="G34" s="46"/>
      <c r="H34" s="46"/>
      <c r="I34" s="46"/>
      <c r="J34" s="46"/>
    </row>
    <row r="35" spans="2:10" hidden="1" x14ac:dyDescent="0.25">
      <c r="B35" s="46"/>
      <c r="C35" s="46"/>
      <c r="D35" s="46"/>
      <c r="E35" s="46"/>
      <c r="F35" s="46"/>
      <c r="G35" s="46"/>
      <c r="H35" s="46"/>
      <c r="I35" s="46"/>
      <c r="J35" s="46"/>
    </row>
    <row r="36" spans="2:10" hidden="1" x14ac:dyDescent="0.25">
      <c r="B36" s="46"/>
      <c r="C36" s="46"/>
      <c r="D36" s="46"/>
      <c r="E36" s="46"/>
      <c r="F36" s="46"/>
      <c r="G36" s="46"/>
      <c r="H36" s="46"/>
      <c r="I36" s="46"/>
      <c r="J36" s="46"/>
    </row>
  </sheetData>
  <mergeCells count="20">
    <mergeCell ref="B9:J9"/>
    <mergeCell ref="B3:B5"/>
    <mergeCell ref="C3:C5"/>
    <mergeCell ref="J3:J5"/>
    <mergeCell ref="G4:G5"/>
    <mergeCell ref="H4:I4"/>
    <mergeCell ref="B7:J7"/>
    <mergeCell ref="B8:J8"/>
    <mergeCell ref="B31:J36"/>
    <mergeCell ref="B14:J14"/>
    <mergeCell ref="B15:J15"/>
    <mergeCell ref="B16:J16"/>
    <mergeCell ref="B22:J22"/>
    <mergeCell ref="B23:J23"/>
    <mergeCell ref="B24:J24"/>
    <mergeCell ref="D3:D5"/>
    <mergeCell ref="E3:E5"/>
    <mergeCell ref="F3:F5"/>
    <mergeCell ref="G3:I3"/>
    <mergeCell ref="B2:I2"/>
  </mergeCells>
  <pageMargins left="0.39370078740157483" right="0.39370078740157483" top="0.59055118110236227" bottom="0.39370078740157483" header="0.31496062992125984" footer="0.31496062992125984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403"/>
  <sheetViews>
    <sheetView tabSelected="1" workbookViewId="0">
      <selection activeCell="B3" sqref="B3"/>
    </sheetView>
  </sheetViews>
  <sheetFormatPr defaultRowHeight="15" x14ac:dyDescent="0.25"/>
  <cols>
    <col min="1" max="1" width="2.28515625" customWidth="1"/>
    <col min="2" max="2" width="43.140625" customWidth="1"/>
    <col min="3" max="3" width="13" customWidth="1"/>
    <col min="4" max="4" width="7.5703125" customWidth="1"/>
    <col min="5" max="5" width="7.85546875" customWidth="1"/>
    <col min="6" max="6" width="6.140625" customWidth="1"/>
    <col min="7" max="7" width="7.85546875" customWidth="1"/>
    <col min="8" max="9" width="12.28515625" customWidth="1"/>
    <col min="10" max="10" width="11.42578125" customWidth="1"/>
    <col min="12" max="12" width="16.42578125" customWidth="1"/>
  </cols>
  <sheetData>
    <row r="2" spans="2:15" ht="22.15" customHeight="1" x14ac:dyDescent="0.25">
      <c r="B2" s="50" t="s">
        <v>112</v>
      </c>
      <c r="C2" s="50"/>
      <c r="D2" s="50"/>
      <c r="E2" s="50"/>
      <c r="F2" s="50"/>
      <c r="G2" s="50"/>
      <c r="H2" s="50"/>
      <c r="I2" s="50"/>
      <c r="J2" s="50"/>
      <c r="K2" s="50"/>
      <c r="L2" s="5" t="s">
        <v>37</v>
      </c>
    </row>
    <row r="3" spans="2:15" ht="28.5" x14ac:dyDescent="0.25">
      <c r="B3" s="3" t="s">
        <v>33</v>
      </c>
      <c r="C3" s="3" t="s">
        <v>34</v>
      </c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</row>
    <row r="4" spans="2:15" ht="48" customHeight="1" x14ac:dyDescent="0.25">
      <c r="B4" s="12" t="s">
        <v>52</v>
      </c>
      <c r="C4" s="13" t="s">
        <v>55</v>
      </c>
      <c r="D4" s="13" t="s">
        <v>56</v>
      </c>
      <c r="E4" s="13" t="s">
        <v>56</v>
      </c>
      <c r="F4" s="13" t="s">
        <v>56</v>
      </c>
      <c r="G4" s="13" t="s">
        <v>35</v>
      </c>
      <c r="H4" s="13" t="s">
        <v>35</v>
      </c>
      <c r="I4" s="13" t="s">
        <v>35</v>
      </c>
      <c r="J4" s="13" t="s">
        <v>35</v>
      </c>
      <c r="K4" s="13" t="s">
        <v>35</v>
      </c>
      <c r="L4" s="13" t="s">
        <v>35</v>
      </c>
      <c r="M4" s="2"/>
      <c r="N4" s="2"/>
      <c r="O4" s="2"/>
    </row>
    <row r="5" spans="2:15" ht="28.5" x14ac:dyDescent="0.25">
      <c r="B5" s="12" t="s">
        <v>57</v>
      </c>
      <c r="C5" s="13" t="s">
        <v>58</v>
      </c>
      <c r="D5" s="13">
        <v>11</v>
      </c>
      <c r="E5" s="13">
        <v>11</v>
      </c>
      <c r="F5" s="13">
        <f>E5/D5</f>
        <v>1</v>
      </c>
      <c r="G5" s="13" t="s">
        <v>35</v>
      </c>
      <c r="H5" s="13" t="s">
        <v>35</v>
      </c>
      <c r="I5" s="13" t="s">
        <v>35</v>
      </c>
      <c r="J5" s="13" t="s">
        <v>35</v>
      </c>
      <c r="K5" s="13" t="s">
        <v>35</v>
      </c>
      <c r="L5" s="13" t="s">
        <v>35</v>
      </c>
      <c r="M5" s="2"/>
      <c r="N5" s="2"/>
      <c r="O5" s="2"/>
    </row>
    <row r="6" spans="2:15" ht="28.5" x14ac:dyDescent="0.25">
      <c r="B6" s="12" t="s">
        <v>60</v>
      </c>
      <c r="C6" s="13" t="s">
        <v>58</v>
      </c>
      <c r="D6" s="13">
        <v>70</v>
      </c>
      <c r="E6" s="13">
        <v>58.8</v>
      </c>
      <c r="F6" s="13">
        <f t="shared" ref="F6:F14" si="0">E6/D6</f>
        <v>0.84</v>
      </c>
      <c r="G6" s="13" t="s">
        <v>35</v>
      </c>
      <c r="H6" s="13" t="s">
        <v>35</v>
      </c>
      <c r="I6" s="13" t="s">
        <v>35</v>
      </c>
      <c r="J6" s="13" t="s">
        <v>35</v>
      </c>
      <c r="K6" s="13" t="s">
        <v>35</v>
      </c>
      <c r="L6" s="13" t="s">
        <v>35</v>
      </c>
      <c r="M6" s="2"/>
      <c r="N6" s="2"/>
      <c r="O6" s="2"/>
    </row>
    <row r="7" spans="2:15" ht="60" customHeight="1" x14ac:dyDescent="0.25">
      <c r="B7" s="12" t="s">
        <v>62</v>
      </c>
      <c r="C7" s="13" t="s">
        <v>58</v>
      </c>
      <c r="D7" s="13">
        <v>80</v>
      </c>
      <c r="E7" s="13">
        <v>80</v>
      </c>
      <c r="F7" s="13">
        <f t="shared" si="0"/>
        <v>1</v>
      </c>
      <c r="G7" s="13" t="s">
        <v>35</v>
      </c>
      <c r="H7" s="13" t="s">
        <v>35</v>
      </c>
      <c r="I7" s="13" t="s">
        <v>35</v>
      </c>
      <c r="J7" s="13" t="s">
        <v>35</v>
      </c>
      <c r="K7" s="13" t="s">
        <v>35</v>
      </c>
      <c r="L7" s="13" t="s">
        <v>35</v>
      </c>
      <c r="M7" s="2"/>
      <c r="N7" s="2"/>
      <c r="O7" s="2"/>
    </row>
    <row r="8" spans="2:15" ht="28.5" x14ac:dyDescent="0.25">
      <c r="B8" s="12" t="s">
        <v>65</v>
      </c>
      <c r="C8" s="13" t="s">
        <v>67</v>
      </c>
      <c r="D8" s="13">
        <v>28</v>
      </c>
      <c r="E8" s="13">
        <v>6</v>
      </c>
      <c r="F8" s="13">
        <f>E8/D8</f>
        <v>0.21428571428571427</v>
      </c>
      <c r="G8" s="13" t="s">
        <v>35</v>
      </c>
      <c r="H8" s="13" t="s">
        <v>35</v>
      </c>
      <c r="I8" s="13" t="s">
        <v>35</v>
      </c>
      <c r="J8" s="13" t="s">
        <v>35</v>
      </c>
      <c r="K8" s="13" t="s">
        <v>35</v>
      </c>
      <c r="L8" s="13" t="s">
        <v>35</v>
      </c>
      <c r="M8" s="2"/>
      <c r="N8" s="2"/>
      <c r="O8" s="2"/>
    </row>
    <row r="9" spans="2:15" ht="90.75" customHeight="1" x14ac:dyDescent="0.25">
      <c r="B9" s="12" t="s">
        <v>68</v>
      </c>
      <c r="C9" s="13" t="s">
        <v>67</v>
      </c>
      <c r="D9" s="13">
        <v>30</v>
      </c>
      <c r="E9" s="13">
        <v>4</v>
      </c>
      <c r="F9" s="13">
        <f t="shared" si="0"/>
        <v>0.13333333333333333</v>
      </c>
      <c r="G9" s="13" t="s">
        <v>35</v>
      </c>
      <c r="H9" s="13" t="s">
        <v>35</v>
      </c>
      <c r="I9" s="13" t="s">
        <v>35</v>
      </c>
      <c r="J9" s="13" t="s">
        <v>35</v>
      </c>
      <c r="K9" s="13" t="s">
        <v>35</v>
      </c>
      <c r="L9" s="13" t="s">
        <v>35</v>
      </c>
      <c r="M9" s="2"/>
      <c r="N9" s="2"/>
      <c r="O9" s="2"/>
    </row>
    <row r="10" spans="2:15" ht="32.25" customHeight="1" x14ac:dyDescent="0.25">
      <c r="B10" s="12" t="s">
        <v>70</v>
      </c>
      <c r="C10" s="13" t="s">
        <v>67</v>
      </c>
      <c r="D10" s="13" t="s">
        <v>56</v>
      </c>
      <c r="E10" s="13" t="s">
        <v>56</v>
      </c>
      <c r="F10" s="13" t="s">
        <v>56</v>
      </c>
      <c r="G10" s="13" t="s">
        <v>35</v>
      </c>
      <c r="H10" s="13" t="s">
        <v>35</v>
      </c>
      <c r="I10" s="13" t="s">
        <v>35</v>
      </c>
      <c r="J10" s="13" t="s">
        <v>35</v>
      </c>
      <c r="K10" s="13" t="s">
        <v>35</v>
      </c>
      <c r="L10" s="13" t="s">
        <v>35</v>
      </c>
      <c r="M10" s="2"/>
      <c r="N10" s="2"/>
      <c r="O10" s="2"/>
    </row>
    <row r="11" spans="2:15" ht="75" customHeight="1" x14ac:dyDescent="0.25">
      <c r="B11" s="12" t="s">
        <v>71</v>
      </c>
      <c r="C11" s="13" t="s">
        <v>67</v>
      </c>
      <c r="D11" s="13">
        <v>2</v>
      </c>
      <c r="E11" s="13">
        <v>0</v>
      </c>
      <c r="F11" s="13">
        <f t="shared" si="0"/>
        <v>0</v>
      </c>
      <c r="G11" s="13" t="s">
        <v>35</v>
      </c>
      <c r="H11" s="13" t="s">
        <v>35</v>
      </c>
      <c r="I11" s="13" t="s">
        <v>35</v>
      </c>
      <c r="J11" s="13" t="s">
        <v>35</v>
      </c>
      <c r="K11" s="13" t="s">
        <v>35</v>
      </c>
      <c r="L11" s="13" t="s">
        <v>35</v>
      </c>
      <c r="M11" s="2"/>
      <c r="N11" s="2"/>
      <c r="O11" s="2"/>
    </row>
    <row r="12" spans="2:15" ht="76.5" customHeight="1" x14ac:dyDescent="0.25">
      <c r="B12" s="12" t="s">
        <v>74</v>
      </c>
      <c r="C12" s="13" t="s">
        <v>58</v>
      </c>
      <c r="D12" s="13">
        <v>80</v>
      </c>
      <c r="E12" s="13">
        <v>2.27</v>
      </c>
      <c r="F12" s="13">
        <f t="shared" si="0"/>
        <v>2.8375000000000001E-2</v>
      </c>
      <c r="G12" s="13" t="s">
        <v>35</v>
      </c>
      <c r="H12" s="13" t="s">
        <v>35</v>
      </c>
      <c r="I12" s="13" t="s">
        <v>35</v>
      </c>
      <c r="J12" s="13" t="s">
        <v>35</v>
      </c>
      <c r="K12" s="13" t="s">
        <v>35</v>
      </c>
      <c r="L12" s="13" t="s">
        <v>35</v>
      </c>
      <c r="M12" s="2"/>
      <c r="N12" s="2"/>
      <c r="O12" s="2"/>
    </row>
    <row r="13" spans="2:15" ht="60" customHeight="1" x14ac:dyDescent="0.25">
      <c r="B13" s="12" t="s">
        <v>77</v>
      </c>
      <c r="C13" s="13" t="s">
        <v>58</v>
      </c>
      <c r="D13" s="13">
        <v>100</v>
      </c>
      <c r="E13" s="13">
        <v>100</v>
      </c>
      <c r="F13" s="13">
        <f t="shared" si="0"/>
        <v>1</v>
      </c>
      <c r="G13" s="13" t="s">
        <v>35</v>
      </c>
      <c r="H13" s="13" t="s">
        <v>35</v>
      </c>
      <c r="I13" s="13" t="s">
        <v>35</v>
      </c>
      <c r="J13" s="13" t="s">
        <v>35</v>
      </c>
      <c r="K13" s="13" t="s">
        <v>35</v>
      </c>
      <c r="L13" s="13" t="s">
        <v>35</v>
      </c>
      <c r="M13" s="2"/>
      <c r="N13" s="2"/>
      <c r="O13" s="2"/>
    </row>
    <row r="14" spans="2:15" ht="59.25" customHeight="1" x14ac:dyDescent="0.25">
      <c r="B14" s="12" t="s">
        <v>79</v>
      </c>
      <c r="C14" s="13" t="s">
        <v>67</v>
      </c>
      <c r="D14" s="13">
        <v>52</v>
      </c>
      <c r="E14" s="13">
        <v>173</v>
      </c>
      <c r="F14" s="13">
        <f t="shared" si="0"/>
        <v>3.3269230769230771</v>
      </c>
      <c r="G14" s="13" t="s">
        <v>35</v>
      </c>
      <c r="H14" s="13" t="s">
        <v>35</v>
      </c>
      <c r="I14" s="13" t="s">
        <v>35</v>
      </c>
      <c r="J14" s="13" t="s">
        <v>35</v>
      </c>
      <c r="K14" s="13" t="s">
        <v>35</v>
      </c>
      <c r="L14" s="13" t="s">
        <v>35</v>
      </c>
      <c r="M14" s="2"/>
      <c r="N14" s="2"/>
      <c r="O14" s="2"/>
    </row>
    <row r="15" spans="2:15" ht="48" customHeight="1" x14ac:dyDescent="0.25">
      <c r="B15" s="12" t="s">
        <v>81</v>
      </c>
      <c r="C15" s="13" t="s">
        <v>58</v>
      </c>
      <c r="D15" s="13">
        <v>52</v>
      </c>
      <c r="E15" s="13">
        <v>3.3</v>
      </c>
      <c r="F15" s="13">
        <f>E15/D15</f>
        <v>6.3461538461538458E-2</v>
      </c>
      <c r="G15" s="13" t="s">
        <v>35</v>
      </c>
      <c r="H15" s="13" t="s">
        <v>35</v>
      </c>
      <c r="I15" s="13" t="s">
        <v>35</v>
      </c>
      <c r="J15" s="13" t="s">
        <v>35</v>
      </c>
      <c r="K15" s="13" t="s">
        <v>35</v>
      </c>
      <c r="L15" s="13" t="s">
        <v>35</v>
      </c>
      <c r="M15" s="2"/>
      <c r="N15" s="2"/>
      <c r="O15" s="2"/>
    </row>
    <row r="16" spans="2:15" ht="60" customHeight="1" x14ac:dyDescent="0.25">
      <c r="B16" s="12" t="s">
        <v>83</v>
      </c>
      <c r="C16" s="13" t="s">
        <v>58</v>
      </c>
      <c r="D16" s="13">
        <v>78</v>
      </c>
      <c r="E16" s="13">
        <v>6.8</v>
      </c>
      <c r="F16" s="13">
        <f>E16/D16</f>
        <v>8.7179487179487175E-2</v>
      </c>
      <c r="G16" s="13" t="s">
        <v>35</v>
      </c>
      <c r="H16" s="13" t="s">
        <v>35</v>
      </c>
      <c r="I16" s="13" t="s">
        <v>35</v>
      </c>
      <c r="J16" s="13" t="s">
        <v>35</v>
      </c>
      <c r="K16" s="13" t="s">
        <v>35</v>
      </c>
      <c r="L16" s="13" t="s">
        <v>35</v>
      </c>
      <c r="M16" s="2"/>
      <c r="N16" s="2"/>
      <c r="O16" s="2"/>
    </row>
    <row r="17" spans="2:15" ht="59.25" customHeight="1" x14ac:dyDescent="0.25">
      <c r="B17" s="12" t="s">
        <v>84</v>
      </c>
      <c r="C17" s="13" t="s">
        <v>67</v>
      </c>
      <c r="D17" s="13" t="s">
        <v>56</v>
      </c>
      <c r="E17" s="13" t="s">
        <v>56</v>
      </c>
      <c r="F17" s="13" t="s">
        <v>56</v>
      </c>
      <c r="G17" s="13" t="s">
        <v>35</v>
      </c>
      <c r="H17" s="13" t="s">
        <v>35</v>
      </c>
      <c r="I17" s="13" t="s">
        <v>35</v>
      </c>
      <c r="J17" s="13" t="s">
        <v>35</v>
      </c>
      <c r="K17" s="13" t="s">
        <v>35</v>
      </c>
      <c r="L17" s="13" t="s">
        <v>35</v>
      </c>
      <c r="M17" s="2"/>
      <c r="N17" s="2"/>
      <c r="O17" s="2"/>
    </row>
    <row r="18" spans="2:15" x14ac:dyDescent="0.25">
      <c r="B18" s="13" t="s">
        <v>36</v>
      </c>
      <c r="C18" s="13" t="s">
        <v>35</v>
      </c>
      <c r="D18" s="13" t="s">
        <v>35</v>
      </c>
      <c r="E18" s="13" t="s">
        <v>35</v>
      </c>
      <c r="F18" s="13" t="s">
        <v>35</v>
      </c>
      <c r="G18" s="16">
        <f>(F5+F6+F7+F8+F9+F11+F12+F13+F14+F15+F16)/11</f>
        <v>0.69941437728937739</v>
      </c>
      <c r="H18" s="17">
        <f>'Форма №2'!F7*1000</f>
        <v>322356500</v>
      </c>
      <c r="I18" s="17">
        <f>'Форма №2'!H7*1000</f>
        <v>72487942.700000003</v>
      </c>
      <c r="J18" s="16">
        <f>I18/H18</f>
        <v>0.22486887250606086</v>
      </c>
      <c r="K18" s="13" t="s">
        <v>35</v>
      </c>
      <c r="L18" s="12">
        <f>G18*J18*1</f>
        <v>0.15727652243559095</v>
      </c>
      <c r="M18" s="2"/>
      <c r="N18" s="2"/>
      <c r="O18" s="2"/>
    </row>
    <row r="19" spans="2:15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5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2:1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2:1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2:1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2:1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1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2:15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2:15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2:15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2:15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2:15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2:15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2:15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2:15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2:15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2:15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5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2:15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2:15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2:15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2:15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2:15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2:15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2:15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2:15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2:15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2:15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2:15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2:15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2:15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2:15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5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2:15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2:15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2:15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2:15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2:15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2:15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2:15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2:15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2:15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2:15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2:15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2:15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5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2:15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5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5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5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2:15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2:15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2:15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2:15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15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2:15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2:15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2:15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2:15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2:15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2:15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2:1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2:15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2:15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2:15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2:1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2:15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2:15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2:15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2:15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2:15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2:15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2:15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2:15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2:15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2:15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2:15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2:15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2:15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2:15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2:15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2:15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2:15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2:15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2:15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2:15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2:15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2:15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2:15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2:15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2:15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2:15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2:15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2:15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2:15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2:15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2:15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2:15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2:15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2:15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2:15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2:15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2:15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2:15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2:15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2:15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2:15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2:15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2:15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2:15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2:15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2:15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2:15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2:15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2:15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2:15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2:15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2:15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2:15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2:15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2:15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2:15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2:15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2:15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2:15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2:15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2:15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2:15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2:15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2:15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2:15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2:15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2:15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2:15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2:15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2:15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2:15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2:15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2:15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2:15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2:15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2:15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2:15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2:15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2:15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2:15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2:15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2:15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2:15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2:15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2:15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2:15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2:15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2:15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2:15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2:15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2:15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2:15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2:15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2:15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2:15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2:15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2:15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2:15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2:15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2:15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2:15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2:15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2:15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2:15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2:15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2:15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2:15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2:15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2:15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2:15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2:15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2:15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2:15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2:15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2:15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2:15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2:15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2:15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2:15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2:15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2:15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2:15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2:15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2:15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2:15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2:15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2:15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2:15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2:15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2:15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2:15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2:15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2:15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2:15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2:15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2:15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2:15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2:15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2:15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2:15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2:15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2:15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2:15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2:15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2:15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2:15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2:15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2:15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2:15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2:15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2:15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2:15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2:15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2:15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2:15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2:15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2:15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2:15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2:15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2:15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2:15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2:15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2:15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2:15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2:15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2:15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2:15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2:15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2:15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2:15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2:15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2:15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2:15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2:15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2:15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2:15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2:15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2:15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2:15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2:15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2:15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2:15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2:15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2:15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2:15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2:15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2:15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2:15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2:15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2:15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2:15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2:15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2:15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2:15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2:15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2:15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2:15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2:15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2:15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2:15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2:15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2:15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2:15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2:15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2:15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2:15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2:15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2:15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2:15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2:15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2:15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2:15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2:15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2:15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2:15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2:15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2:15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2:15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2:15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2:15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2:15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2:15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2:15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2:15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2:15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2:15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2:15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2:15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2:15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2:15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2:15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2:15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2:15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2:15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2:15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2:15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2:15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2:15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2:15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2:15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2:15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2:15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2:15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2:15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2:15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2:15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2:15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2:15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2:15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2:15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2:15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2:15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2:15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2:15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2:15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2:15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2:15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2:15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2:15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2:15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2:15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2:15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2:15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2:15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2:15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2:15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2:15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2:15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2:15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2:15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2:15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2:15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2:15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2:15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2:15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2:15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2:15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2:15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2:15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2:15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2:15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2:15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2:15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2:15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2:15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2:15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</sheetData>
  <mergeCells count="1">
    <mergeCell ref="B2:K2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№2</vt:lpstr>
      <vt:lpstr>Форма №3</vt:lpstr>
      <vt:lpstr>Форма №4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2022-07-11T11:41:34Z</dcterms:modified>
</cp:coreProperties>
</file>