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2023 ИПР" sheetId="1" r:id="rId1"/>
    <sheet name="2023 НВВ" sheetId="2" r:id="rId2"/>
  </sheets>
  <definedNames>
    <definedName name="_xlnm.Print_Area" localSheetId="0">'2023 ИПР'!$B$1:$H$25</definedName>
    <definedName name="_xlnm.Print_Area" localSheetId="1">'2023 НВВ'!$A$1:$G$28</definedName>
  </definedNames>
  <calcPr calcId="144525"/>
</workbook>
</file>

<file path=xl/calcChain.xml><?xml version="1.0" encoding="utf-8"?>
<calcChain xmlns="http://schemas.openxmlformats.org/spreadsheetml/2006/main">
  <c r="H25" i="1" l="1"/>
  <c r="G25" i="1"/>
  <c r="F25" i="1"/>
  <c r="H18" i="1"/>
  <c r="G18" i="1"/>
  <c r="F18" i="1"/>
  <c r="G27" i="2" l="1"/>
  <c r="E27" i="2"/>
  <c r="F28" i="2" s="1"/>
  <c r="G23" i="2"/>
  <c r="F23" i="2"/>
  <c r="D23" i="2"/>
  <c r="E20" i="2"/>
  <c r="E23" i="2" s="1"/>
  <c r="F24" i="1"/>
  <c r="H24" i="1"/>
  <c r="G24" i="1"/>
  <c r="H12" i="1"/>
  <c r="G12" i="1"/>
  <c r="F12" i="1"/>
  <c r="H8" i="1"/>
  <c r="G8" i="1"/>
  <c r="F8" i="1"/>
</calcChain>
</file>

<file path=xl/sharedStrings.xml><?xml version="1.0" encoding="utf-8"?>
<sst xmlns="http://schemas.openxmlformats.org/spreadsheetml/2006/main" count="88" uniqueCount="56">
  <si>
    <t>Таблица</t>
  </si>
  <si>
    <t>№ п/п</t>
  </si>
  <si>
    <t>Наименование организации</t>
  </si>
  <si>
    <t>Вид деятельности</t>
  </si>
  <si>
    <t>Источник финансирования</t>
  </si>
  <si>
    <t>2023 год (оперативные данные)</t>
  </si>
  <si>
    <t>Плановые расходы, тыс. руб.</t>
  </si>
  <si>
    <t>ООО "Современные Технологии Теплоснабжения" (г. Кострома)</t>
  </si>
  <si>
    <t>теплоснабжение</t>
  </si>
  <si>
    <t>Амортизация</t>
  </si>
  <si>
    <t>Прибыль, направленная на инвестиции</t>
  </si>
  <si>
    <t>Привлеченные средства, кредиты</t>
  </si>
  <si>
    <t>Всего</t>
  </si>
  <si>
    <t>ООО "Современные Технологии Теплоснабжения" (г.п.п. Судиславль)</t>
  </si>
  <si>
    <t>МУП г. Костромы "Городские сети"</t>
  </si>
  <si>
    <t>ООО "Коммунальные системы"**</t>
  </si>
  <si>
    <t>ИП Горохов С.Ж.</t>
  </si>
  <si>
    <t>МУП "Шарьинская ТЭЦ"***</t>
  </si>
  <si>
    <t>теплоснабжение, электроснабжение</t>
  </si>
  <si>
    <t>Прочие собственные сроедства</t>
  </si>
  <si>
    <t>Привлеченные средства, лизинг, кредиты</t>
  </si>
  <si>
    <t>ПАО "ТГК-2" г. Кострома***</t>
  </si>
  <si>
    <t>Плата за подключение</t>
  </si>
  <si>
    <t>МУП г. Костромы "Костромагорводоканал"</t>
  </si>
  <si>
    <t>водоснабжение</t>
  </si>
  <si>
    <t>водоотведение</t>
  </si>
  <si>
    <t>электроснабжение</t>
  </si>
  <si>
    <t>ООО "Энергосервис"</t>
  </si>
  <si>
    <t>АО "Оборонэнерго" на территории Костромской области</t>
  </si>
  <si>
    <t>ПАО "Костромская сбытовая компания"</t>
  </si>
  <si>
    <t>ООО "Полигон"</t>
  </si>
  <si>
    <t>захоронение ТКО</t>
  </si>
  <si>
    <t>ООО "Спецтранс"</t>
  </si>
  <si>
    <t>*в связи с проведением организациями совокупных регламентных процедур по закрытию финансового периода за 2023 год данные о выполнении инвестиционных программ являются оперативными (представлены по информации регулируемых организаций)</t>
  </si>
  <si>
    <t>план</t>
  </si>
  <si>
    <t xml:space="preserve">Информация об инвестиционных расходах в общем объеме расходов организаций за 2023 год                                      </t>
  </si>
  <si>
    <t>Объем инвестиционных расходов, тыс. руб.</t>
  </si>
  <si>
    <t xml:space="preserve">Объем расходов организаций, осуществляемых регулируемые виды деятельности, тыс. руб. </t>
  </si>
  <si>
    <t>факт*</t>
  </si>
  <si>
    <t>ПАО "Россети Центр" на территории Костромской области</t>
  </si>
  <si>
    <t>ОАО "РЖД" на территории Костромской области</t>
  </si>
  <si>
    <t>Итого                                                                                                                                                                                       (по всем организациям и видам деятельности)</t>
  </si>
  <si>
    <t>***ООО "Коммунальные системы" не является плательщиком НДС, в связи с чем расходы указаны без выделения суммы НДС</t>
  </si>
  <si>
    <t>***по МУП "Шарьинская ТЭЦ" и ПАО "ТГК-2" объем инвестиционных расходов указан  в целом по видам деятельности - производству электрической и тепловой энергии, так как предприятия работают в режиме комбинированной выработки. Инвестиционные программы утверждены в целом по предприятиям, объем расходов указан также по производству электрической и тепловой энергии, при этом производство электрической энергии  департаментом не регулируется</t>
  </si>
  <si>
    <t>%</t>
  </si>
  <si>
    <t>Фактически профинансировано, тыс. руб.</t>
  </si>
  <si>
    <t>Выполнено работ, тыс. руб.</t>
  </si>
  <si>
    <t>Итого по теплоснабжению</t>
  </si>
  <si>
    <t>ПАО "ТГК-2" г. Кострома</t>
  </si>
  <si>
    <t>МУП "Шарьинская ТЭЦ"</t>
  </si>
  <si>
    <t>ООО "Коммунальные системы"</t>
  </si>
  <si>
    <t>Экономия в результате реализации мероприятий ИПР</t>
  </si>
  <si>
    <t>Сводная информация о реализации инвестиционных программ регулируемых организаций в сфере теплоснабжения за 2025 год</t>
  </si>
  <si>
    <t>Иные собственные средства</t>
  </si>
  <si>
    <t>Прочие источники финансирования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</si>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</sst>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sz val="9"/>
      <name val="Times New Roman"/>
    </font>
    <font>
      <b/>
      <sz val="14"/>
      <color theme="1"/>
      <name val="Times New Roman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" fontId="3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0" fontId="0" fillId="3" borderId="0" xfId="0" applyFill="1"/>
    <xf numFmtId="49" fontId="0" fillId="0" borderId="0" xfId="0" applyNumberFormat="1" applyAlignment="1">
      <alignment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1" fillId="0" borderId="0" xfId="0" applyFont="1" applyFill="1"/>
    <xf numFmtId="2" fontId="8" fillId="0" borderId="0" xfId="0" applyNumberFormat="1" applyFont="1" applyFill="1" applyAlignment="1">
      <alignment wrapText="1"/>
    </xf>
    <xf numFmtId="2" fontId="8" fillId="0" borderId="0" xfId="0" applyNumberFormat="1" applyFont="1" applyFill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justify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5"/>
  <sheetViews>
    <sheetView tabSelected="1" zoomScale="130" zoomScaleNormal="130" workbookViewId="0">
      <selection activeCell="D11" sqref="D11:D12"/>
    </sheetView>
  </sheetViews>
  <sheetFormatPr defaultRowHeight="15" x14ac:dyDescent="0.25"/>
  <cols>
    <col min="1" max="1" width="9.140625" style="18"/>
    <col min="2" max="2" width="5.140625" style="18" customWidth="1"/>
    <col min="3" max="3" width="27.85546875" style="18" customWidth="1"/>
    <col min="4" max="4" width="15.140625" style="18" customWidth="1"/>
    <col min="5" max="5" width="19.28515625" style="18" customWidth="1"/>
    <col min="6" max="6" width="18.42578125" style="18" customWidth="1"/>
    <col min="7" max="7" width="17" style="18" customWidth="1"/>
    <col min="8" max="8" width="19.28515625" style="18" customWidth="1"/>
    <col min="9" max="16384" width="9.140625" style="18"/>
  </cols>
  <sheetData>
    <row r="1" spans="2:8" ht="33" customHeight="1" x14ac:dyDescent="0.25">
      <c r="B1" s="26" t="s">
        <v>52</v>
      </c>
      <c r="C1" s="26"/>
      <c r="D1" s="26"/>
      <c r="E1" s="26"/>
      <c r="F1" s="26"/>
      <c r="G1" s="26"/>
      <c r="H1" s="26"/>
    </row>
    <row r="2" spans="2:8" x14ac:dyDescent="0.25">
      <c r="B2" s="26"/>
      <c r="C2" s="26"/>
      <c r="D2" s="26"/>
      <c r="E2" s="26"/>
      <c r="F2" s="26"/>
      <c r="G2" s="26"/>
      <c r="H2" s="26"/>
    </row>
    <row r="3" spans="2:8" x14ac:dyDescent="0.25">
      <c r="B3" s="19"/>
      <c r="C3" s="19"/>
      <c r="D3" s="19"/>
      <c r="E3" s="20"/>
      <c r="F3" s="21"/>
      <c r="G3" s="21"/>
      <c r="H3" s="22" t="s">
        <v>0</v>
      </c>
    </row>
    <row r="4" spans="2:8" ht="15" customHeight="1" x14ac:dyDescent="0.25">
      <c r="B4" s="27" t="s">
        <v>1</v>
      </c>
      <c r="C4" s="27" t="s">
        <v>2</v>
      </c>
      <c r="D4" s="27" t="s">
        <v>3</v>
      </c>
      <c r="E4" s="27" t="s">
        <v>4</v>
      </c>
      <c r="F4" s="29" t="s">
        <v>55</v>
      </c>
      <c r="G4" s="29"/>
      <c r="H4" s="29"/>
    </row>
    <row r="5" spans="2:8" ht="36" x14ac:dyDescent="0.25">
      <c r="B5" s="28"/>
      <c r="C5" s="28"/>
      <c r="D5" s="28"/>
      <c r="E5" s="28"/>
      <c r="F5" s="23" t="s">
        <v>6</v>
      </c>
      <c r="G5" s="23" t="s">
        <v>45</v>
      </c>
      <c r="H5" s="23" t="s">
        <v>46</v>
      </c>
    </row>
    <row r="6" spans="2:8" x14ac:dyDescent="0.25">
      <c r="B6" s="30">
        <v>1</v>
      </c>
      <c r="C6" s="30" t="s">
        <v>14</v>
      </c>
      <c r="D6" s="30" t="s">
        <v>8</v>
      </c>
      <c r="E6" s="23" t="s">
        <v>9</v>
      </c>
      <c r="F6" s="24">
        <v>9347.3700000000008</v>
      </c>
      <c r="G6" s="24">
        <v>9314.1200000000008</v>
      </c>
      <c r="H6" s="24">
        <v>13311.67</v>
      </c>
    </row>
    <row r="7" spans="2:8" ht="24" x14ac:dyDescent="0.25">
      <c r="B7" s="31"/>
      <c r="C7" s="31"/>
      <c r="D7" s="31"/>
      <c r="E7" s="23" t="s">
        <v>10</v>
      </c>
      <c r="F7" s="24">
        <v>11190.05</v>
      </c>
      <c r="G7" s="24">
        <v>11015.75</v>
      </c>
      <c r="H7" s="24">
        <v>15795</v>
      </c>
    </row>
    <row r="8" spans="2:8" x14ac:dyDescent="0.25">
      <c r="B8" s="32"/>
      <c r="C8" s="32"/>
      <c r="D8" s="32"/>
      <c r="E8" s="23" t="s">
        <v>12</v>
      </c>
      <c r="F8" s="24">
        <f>F7+F6</f>
        <v>20537.419999999998</v>
      </c>
      <c r="G8" s="24">
        <f>G7+G6</f>
        <v>20329.870000000003</v>
      </c>
      <c r="H8" s="24">
        <f>H7+H6</f>
        <v>29106.67</v>
      </c>
    </row>
    <row r="9" spans="2:8" x14ac:dyDescent="0.25">
      <c r="B9" s="30">
        <v>2</v>
      </c>
      <c r="C9" s="30" t="s">
        <v>50</v>
      </c>
      <c r="D9" s="30" t="s">
        <v>8</v>
      </c>
      <c r="E9" s="23" t="s">
        <v>9</v>
      </c>
      <c r="F9" s="24">
        <v>1855.64</v>
      </c>
      <c r="G9" s="24">
        <v>1926.32</v>
      </c>
      <c r="H9" s="24">
        <v>1926.32</v>
      </c>
    </row>
    <row r="10" spans="2:8" x14ac:dyDescent="0.25">
      <c r="B10" s="32"/>
      <c r="C10" s="32"/>
      <c r="D10" s="32"/>
      <c r="E10" s="23" t="s">
        <v>12</v>
      </c>
      <c r="F10" s="24">
        <v>1855.64</v>
      </c>
      <c r="G10" s="24">
        <v>1926.32</v>
      </c>
      <c r="H10" s="24">
        <v>1926.32</v>
      </c>
    </row>
    <row r="11" spans="2:8" x14ac:dyDescent="0.25">
      <c r="B11" s="31">
        <v>3</v>
      </c>
      <c r="C11" s="33" t="s">
        <v>16</v>
      </c>
      <c r="D11" s="31" t="s">
        <v>8</v>
      </c>
      <c r="E11" s="23" t="s">
        <v>9</v>
      </c>
      <c r="F11" s="24">
        <v>2108.8000000000002</v>
      </c>
      <c r="G11" s="24">
        <v>2108.8000000000002</v>
      </c>
      <c r="H11" s="24">
        <v>2108.8000000000002</v>
      </c>
    </row>
    <row r="12" spans="2:8" x14ac:dyDescent="0.25">
      <c r="B12" s="31"/>
      <c r="C12" s="33"/>
      <c r="D12" s="31"/>
      <c r="E12" s="23" t="s">
        <v>12</v>
      </c>
      <c r="F12" s="24">
        <f>SUM(F11:F11)</f>
        <v>2108.8000000000002</v>
      </c>
      <c r="G12" s="24">
        <f>SUM(G11:G11)</f>
        <v>2108.8000000000002</v>
      </c>
      <c r="H12" s="24">
        <f>SUM(H11:H11)</f>
        <v>2108.8000000000002</v>
      </c>
    </row>
    <row r="13" spans="2:8" x14ac:dyDescent="0.25">
      <c r="B13" s="30">
        <v>4</v>
      </c>
      <c r="C13" s="30" t="s">
        <v>49</v>
      </c>
      <c r="D13" s="30" t="s">
        <v>18</v>
      </c>
      <c r="E13" s="23" t="s">
        <v>9</v>
      </c>
      <c r="F13" s="24">
        <v>39098</v>
      </c>
      <c r="G13" s="24">
        <v>15283.94</v>
      </c>
      <c r="H13" s="24">
        <v>32384</v>
      </c>
    </row>
    <row r="14" spans="2:8" ht="24" hidden="1" x14ac:dyDescent="0.25">
      <c r="B14" s="31"/>
      <c r="C14" s="31"/>
      <c r="D14" s="31"/>
      <c r="E14" s="23" t="s">
        <v>19</v>
      </c>
      <c r="F14" s="24"/>
      <c r="G14" s="24"/>
      <c r="H14" s="24"/>
    </row>
    <row r="15" spans="2:8" ht="24" x14ac:dyDescent="0.25">
      <c r="B15" s="31"/>
      <c r="C15" s="31"/>
      <c r="D15" s="31"/>
      <c r="E15" s="23" t="s">
        <v>53</v>
      </c>
      <c r="F15" s="24">
        <v>1685</v>
      </c>
      <c r="G15" s="24">
        <v>0</v>
      </c>
      <c r="H15" s="24">
        <v>0</v>
      </c>
    </row>
    <row r="16" spans="2:8" ht="24" x14ac:dyDescent="0.25">
      <c r="B16" s="31"/>
      <c r="C16" s="31"/>
      <c r="D16" s="31"/>
      <c r="E16" s="23" t="s">
        <v>54</v>
      </c>
      <c r="F16" s="24">
        <v>382</v>
      </c>
      <c r="G16" s="24">
        <v>406.49</v>
      </c>
      <c r="H16" s="24">
        <v>406.49</v>
      </c>
    </row>
    <row r="17" spans="2:8" ht="24" x14ac:dyDescent="0.25">
      <c r="B17" s="31"/>
      <c r="C17" s="31"/>
      <c r="D17" s="31"/>
      <c r="E17" s="23" t="s">
        <v>20</v>
      </c>
      <c r="F17" s="24">
        <v>991</v>
      </c>
      <c r="G17" s="24">
        <v>1044</v>
      </c>
      <c r="H17" s="24">
        <v>1532.2</v>
      </c>
    </row>
    <row r="18" spans="2:8" x14ac:dyDescent="0.25">
      <c r="B18" s="32"/>
      <c r="C18" s="32"/>
      <c r="D18" s="32"/>
      <c r="E18" s="23" t="s">
        <v>12</v>
      </c>
      <c r="F18" s="24">
        <f>SUM(F13:F17)</f>
        <v>42156</v>
      </c>
      <c r="G18" s="24">
        <f>SUM(G13:G17)</f>
        <v>16734.43</v>
      </c>
      <c r="H18" s="24">
        <f>SUM(H13:H17)</f>
        <v>34322.689999999995</v>
      </c>
    </row>
    <row r="19" spans="2:8" x14ac:dyDescent="0.25">
      <c r="B19" s="30">
        <v>5</v>
      </c>
      <c r="C19" s="30" t="s">
        <v>48</v>
      </c>
      <c r="D19" s="30" t="s">
        <v>18</v>
      </c>
      <c r="E19" s="23" t="s">
        <v>9</v>
      </c>
      <c r="F19" s="24">
        <v>148801</v>
      </c>
      <c r="G19" s="24">
        <v>178561.2</v>
      </c>
      <c r="H19" s="24">
        <v>150661.6</v>
      </c>
    </row>
    <row r="20" spans="2:8" ht="24" x14ac:dyDescent="0.25">
      <c r="B20" s="31"/>
      <c r="C20" s="31"/>
      <c r="D20" s="31"/>
      <c r="E20" s="23" t="s">
        <v>10</v>
      </c>
      <c r="F20" s="24">
        <v>170714</v>
      </c>
      <c r="G20" s="24">
        <v>399423.26</v>
      </c>
      <c r="H20" s="24">
        <v>173090.66</v>
      </c>
    </row>
    <row r="21" spans="2:8" ht="24" x14ac:dyDescent="0.25">
      <c r="B21" s="31"/>
      <c r="C21" s="31"/>
      <c r="D21" s="31"/>
      <c r="E21" s="23" t="s">
        <v>11</v>
      </c>
      <c r="F21" s="24">
        <v>0</v>
      </c>
      <c r="G21" s="24">
        <v>0</v>
      </c>
      <c r="H21" s="24">
        <v>0</v>
      </c>
    </row>
    <row r="22" spans="2:8" ht="36" x14ac:dyDescent="0.25">
      <c r="B22" s="31"/>
      <c r="C22" s="31"/>
      <c r="D22" s="31"/>
      <c r="E22" s="23" t="s">
        <v>51</v>
      </c>
      <c r="F22" s="24">
        <v>0</v>
      </c>
      <c r="G22" s="24">
        <v>0</v>
      </c>
      <c r="H22" s="24">
        <v>0</v>
      </c>
    </row>
    <row r="23" spans="2:8" x14ac:dyDescent="0.25">
      <c r="B23" s="31"/>
      <c r="C23" s="31"/>
      <c r="D23" s="31"/>
      <c r="E23" s="23" t="s">
        <v>22</v>
      </c>
      <c r="F23" s="24">
        <v>930</v>
      </c>
      <c r="G23" s="24">
        <v>226</v>
      </c>
      <c r="H23" s="24">
        <v>113</v>
      </c>
    </row>
    <row r="24" spans="2:8" x14ac:dyDescent="0.25">
      <c r="B24" s="32"/>
      <c r="C24" s="32"/>
      <c r="D24" s="32"/>
      <c r="E24" s="23" t="s">
        <v>12</v>
      </c>
      <c r="F24" s="24">
        <f>F19+F20+F21+F23</f>
        <v>320445</v>
      </c>
      <c r="G24" s="24">
        <f>G19+G20+G21+G23+G22</f>
        <v>578210.46</v>
      </c>
      <c r="H24" s="24">
        <f>H19+H20+H21+H23+H22</f>
        <v>323865.26</v>
      </c>
    </row>
    <row r="25" spans="2:8" ht="24" customHeight="1" x14ac:dyDescent="0.25">
      <c r="B25" s="25"/>
      <c r="C25" s="34" t="s">
        <v>47</v>
      </c>
      <c r="D25" s="35"/>
      <c r="E25" s="36"/>
      <c r="F25" s="24">
        <f>F24+F18+F12+F10+F8</f>
        <v>387102.86</v>
      </c>
      <c r="G25" s="24">
        <f t="shared" ref="G25:H25" si="0">G24+G18+G12+G10+G8</f>
        <v>619309.88</v>
      </c>
      <c r="H25" s="24">
        <f t="shared" si="0"/>
        <v>391329.74</v>
      </c>
    </row>
  </sheetData>
  <mergeCells count="22">
    <mergeCell ref="B19:B24"/>
    <mergeCell ref="C19:C24"/>
    <mergeCell ref="D19:D24"/>
    <mergeCell ref="C25:E25"/>
    <mergeCell ref="B11:B12"/>
    <mergeCell ref="C11:C12"/>
    <mergeCell ref="D11:D12"/>
    <mergeCell ref="B13:B18"/>
    <mergeCell ref="C13:C18"/>
    <mergeCell ref="D13:D18"/>
    <mergeCell ref="B6:B8"/>
    <mergeCell ref="C6:C8"/>
    <mergeCell ref="D6:D8"/>
    <mergeCell ref="B9:B10"/>
    <mergeCell ref="C9:C10"/>
    <mergeCell ref="D9:D10"/>
    <mergeCell ref="B1:H2"/>
    <mergeCell ref="B4:B5"/>
    <mergeCell ref="C4:C5"/>
    <mergeCell ref="D4:D5"/>
    <mergeCell ref="E4:E5"/>
    <mergeCell ref="F4:H4"/>
  </mergeCells>
  <pageMargins left="0.19685039370078741" right="0" top="0" bottom="0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K21" sqref="K21"/>
    </sheetView>
  </sheetViews>
  <sheetFormatPr defaultRowHeight="15" x14ac:dyDescent="0.25"/>
  <cols>
    <col min="1" max="1" width="7.5703125" customWidth="1"/>
    <col min="2" max="2" width="30" style="6" customWidth="1"/>
    <col min="3" max="3" width="19.28515625" customWidth="1"/>
    <col min="4" max="4" width="14.7109375" customWidth="1"/>
    <col min="5" max="5" width="13.7109375" customWidth="1"/>
    <col min="6" max="6" width="14.5703125" customWidth="1"/>
    <col min="7" max="7" width="15.85546875" customWidth="1"/>
    <col min="8" max="8" width="9.140625" style="5"/>
  </cols>
  <sheetData>
    <row r="1" spans="1:7" ht="24" customHeight="1" x14ac:dyDescent="0.25">
      <c r="A1" s="37" t="s">
        <v>35</v>
      </c>
      <c r="B1" s="37"/>
      <c r="C1" s="37"/>
      <c r="D1" s="37"/>
      <c r="E1" s="37"/>
      <c r="F1" s="37"/>
      <c r="G1" s="37"/>
    </row>
    <row r="2" spans="1:7" x14ac:dyDescent="0.25">
      <c r="A2" s="7"/>
      <c r="B2" s="7"/>
      <c r="C2" s="7"/>
      <c r="D2" s="8"/>
      <c r="E2" s="8"/>
    </row>
    <row r="3" spans="1:7" x14ac:dyDescent="0.25">
      <c r="A3" s="7"/>
      <c r="B3" s="7"/>
      <c r="C3" s="7"/>
      <c r="D3" s="8"/>
      <c r="E3" s="7"/>
      <c r="F3" s="38" t="s">
        <v>0</v>
      </c>
      <c r="G3" s="38"/>
    </row>
    <row r="4" spans="1:7" x14ac:dyDescent="0.25">
      <c r="A4" s="39" t="s">
        <v>1</v>
      </c>
      <c r="B4" s="39" t="s">
        <v>2</v>
      </c>
      <c r="C4" s="39" t="s">
        <v>3</v>
      </c>
      <c r="D4" s="42" t="s">
        <v>5</v>
      </c>
      <c r="E4" s="42"/>
      <c r="F4" s="42"/>
      <c r="G4" s="42"/>
    </row>
    <row r="5" spans="1:7" ht="36.75" customHeight="1" x14ac:dyDescent="0.25">
      <c r="A5" s="40"/>
      <c r="B5" s="40"/>
      <c r="C5" s="40"/>
      <c r="D5" s="42" t="s">
        <v>36</v>
      </c>
      <c r="E5" s="42"/>
      <c r="F5" s="43" t="s">
        <v>37</v>
      </c>
      <c r="G5" s="44"/>
    </row>
    <row r="6" spans="1:7" x14ac:dyDescent="0.25">
      <c r="A6" s="41"/>
      <c r="B6" s="41"/>
      <c r="C6" s="41"/>
      <c r="D6" s="3" t="s">
        <v>34</v>
      </c>
      <c r="E6" s="3" t="s">
        <v>38</v>
      </c>
      <c r="F6" s="3" t="s">
        <v>34</v>
      </c>
      <c r="G6" s="3" t="s">
        <v>38</v>
      </c>
    </row>
    <row r="7" spans="1:7" ht="24" x14ac:dyDescent="0.25">
      <c r="A7" s="3">
        <v>1</v>
      </c>
      <c r="B7" s="3" t="s">
        <v>7</v>
      </c>
      <c r="C7" s="3" t="s">
        <v>8</v>
      </c>
      <c r="D7" s="1">
        <v>823.3</v>
      </c>
      <c r="E7" s="1">
        <v>1093.54</v>
      </c>
      <c r="F7" s="1">
        <v>3533.7372688048813</v>
      </c>
      <c r="G7" s="1">
        <v>4371.28</v>
      </c>
    </row>
    <row r="8" spans="1:7" ht="24" x14ac:dyDescent="0.25">
      <c r="A8" s="3">
        <v>2</v>
      </c>
      <c r="B8" s="3" t="s">
        <v>13</v>
      </c>
      <c r="C8" s="3" t="s">
        <v>8</v>
      </c>
      <c r="D8" s="2">
        <v>2962.5</v>
      </c>
      <c r="E8" s="1">
        <v>1082.75</v>
      </c>
      <c r="F8" s="1">
        <v>5273.9979768239027</v>
      </c>
      <c r="G8" s="1">
        <v>6372.49</v>
      </c>
    </row>
    <row r="9" spans="1:7" x14ac:dyDescent="0.25">
      <c r="A9" s="3">
        <v>3</v>
      </c>
      <c r="B9" s="3" t="s">
        <v>14</v>
      </c>
      <c r="C9" s="3" t="s">
        <v>8</v>
      </c>
      <c r="D9" s="2">
        <v>18618.72</v>
      </c>
      <c r="E9" s="1">
        <v>17466.310000000001</v>
      </c>
      <c r="F9" s="1">
        <v>764301.94</v>
      </c>
      <c r="G9" s="1">
        <v>900464.24</v>
      </c>
    </row>
    <row r="10" spans="1:7" x14ac:dyDescent="0.25">
      <c r="A10" s="3">
        <v>4</v>
      </c>
      <c r="B10" s="3" t="s">
        <v>15</v>
      </c>
      <c r="C10" s="3" t="s">
        <v>8</v>
      </c>
      <c r="D10" s="2">
        <v>1855.64</v>
      </c>
      <c r="E10" s="1">
        <v>2002.52</v>
      </c>
      <c r="F10" s="1">
        <v>11821.711913896201</v>
      </c>
      <c r="G10" s="1">
        <v>15362.22</v>
      </c>
    </row>
    <row r="11" spans="1:7" x14ac:dyDescent="0.25">
      <c r="A11" s="3">
        <v>5</v>
      </c>
      <c r="B11" s="9" t="s">
        <v>16</v>
      </c>
      <c r="C11" s="9" t="s">
        <v>8</v>
      </c>
      <c r="D11" s="10">
        <v>2108.8000000000002</v>
      </c>
      <c r="E11" s="11">
        <v>2108.8000000000002</v>
      </c>
      <c r="F11" s="11">
        <v>2108.8000000000002</v>
      </c>
      <c r="G11" s="11">
        <v>2108.8000000000002</v>
      </c>
    </row>
    <row r="12" spans="1:7" ht="24" x14ac:dyDescent="0.25">
      <c r="A12" s="3">
        <v>6</v>
      </c>
      <c r="B12" s="3" t="s">
        <v>17</v>
      </c>
      <c r="C12" s="3" t="s">
        <v>18</v>
      </c>
      <c r="D12" s="2">
        <v>24513</v>
      </c>
      <c r="E12" s="2">
        <v>45184</v>
      </c>
      <c r="F12" s="2">
        <v>640583</v>
      </c>
      <c r="G12" s="2">
        <v>835652</v>
      </c>
    </row>
    <row r="13" spans="1:7" ht="24" x14ac:dyDescent="0.25">
      <c r="A13" s="3">
        <v>7</v>
      </c>
      <c r="B13" s="3" t="s">
        <v>21</v>
      </c>
      <c r="C13" s="3" t="s">
        <v>18</v>
      </c>
      <c r="D13" s="1">
        <v>547183</v>
      </c>
      <c r="E13" s="1">
        <v>360625.53935000004</v>
      </c>
      <c r="F13" s="1">
        <v>4415743.8439908512</v>
      </c>
      <c r="G13" s="1">
        <v>5667839.4491999988</v>
      </c>
    </row>
    <row r="14" spans="1:7" x14ac:dyDescent="0.25">
      <c r="A14" s="39">
        <v>8</v>
      </c>
      <c r="B14" s="39" t="s">
        <v>23</v>
      </c>
      <c r="C14" s="3" t="s">
        <v>24</v>
      </c>
      <c r="D14" s="1">
        <v>63665.580000000009</v>
      </c>
      <c r="E14" s="1">
        <v>144773.47999999998</v>
      </c>
      <c r="F14" s="1">
        <v>511928.5474566865</v>
      </c>
      <c r="G14" s="1">
        <v>514111</v>
      </c>
    </row>
    <row r="15" spans="1:7" x14ac:dyDescent="0.25">
      <c r="A15" s="41"/>
      <c r="B15" s="41"/>
      <c r="C15" s="3" t="s">
        <v>25</v>
      </c>
      <c r="D15" s="1">
        <v>58083.59</v>
      </c>
      <c r="E15" s="1">
        <v>63026.740000000005</v>
      </c>
      <c r="F15" s="1">
        <v>416540.57097752503</v>
      </c>
      <c r="G15" s="1">
        <v>505183</v>
      </c>
    </row>
    <row r="16" spans="1:7" ht="24" x14ac:dyDescent="0.25">
      <c r="A16" s="3">
        <v>9</v>
      </c>
      <c r="B16" s="3" t="s">
        <v>39</v>
      </c>
      <c r="C16" s="3" t="s">
        <v>26</v>
      </c>
      <c r="D16" s="1">
        <v>1133880.500732315</v>
      </c>
      <c r="E16" s="1">
        <v>1175446.4187332448</v>
      </c>
      <c r="F16" s="1">
        <v>6026344.2287779609</v>
      </c>
      <c r="G16" s="1">
        <v>5828760.9907499999</v>
      </c>
    </row>
    <row r="17" spans="1:7" x14ac:dyDescent="0.25">
      <c r="A17" s="3">
        <v>10</v>
      </c>
      <c r="B17" s="3" t="s">
        <v>27</v>
      </c>
      <c r="C17" s="3" t="s">
        <v>26</v>
      </c>
      <c r="D17" s="1">
        <v>25087.245283333297</v>
      </c>
      <c r="E17" s="1">
        <v>11254.032230000001</v>
      </c>
      <c r="F17" s="1">
        <v>90588.851978819905</v>
      </c>
      <c r="G17" s="1">
        <v>104805.90804998342</v>
      </c>
    </row>
    <row r="18" spans="1:7" ht="24" x14ac:dyDescent="0.25">
      <c r="A18" s="3">
        <v>11</v>
      </c>
      <c r="B18" s="3" t="s">
        <v>40</v>
      </c>
      <c r="C18" s="3" t="s">
        <v>26</v>
      </c>
      <c r="D18" s="11">
        <v>22717.58</v>
      </c>
      <c r="E18" s="1">
        <v>15973.33</v>
      </c>
      <c r="F18" s="1">
        <v>42628.42</v>
      </c>
      <c r="G18" s="1">
        <v>44487.15</v>
      </c>
    </row>
    <row r="19" spans="1:7" ht="24" x14ac:dyDescent="0.25">
      <c r="A19" s="3">
        <v>12</v>
      </c>
      <c r="B19" s="3" t="s">
        <v>28</v>
      </c>
      <c r="C19" s="3" t="s">
        <v>26</v>
      </c>
      <c r="D19" s="1">
        <v>2279</v>
      </c>
      <c r="E19" s="1">
        <v>1875.2577100000001</v>
      </c>
      <c r="F19" s="1">
        <v>21198.86</v>
      </c>
      <c r="G19" s="1">
        <v>22093.750630000002</v>
      </c>
    </row>
    <row r="20" spans="1:7" ht="24" x14ac:dyDescent="0.25">
      <c r="A20" s="3">
        <v>13</v>
      </c>
      <c r="B20" s="3" t="s">
        <v>29</v>
      </c>
      <c r="C20" s="3" t="s">
        <v>26</v>
      </c>
      <c r="D20" s="1">
        <v>67199.27277000001</v>
      </c>
      <c r="E20" s="1" t="e">
        <f>'2023 ИПР'!#REF!</f>
        <v>#REF!</v>
      </c>
      <c r="F20" s="1">
        <v>972117.03700000001</v>
      </c>
      <c r="G20" s="1">
        <v>972117.03700000001</v>
      </c>
    </row>
    <row r="21" spans="1:7" x14ac:dyDescent="0.25">
      <c r="A21" s="3">
        <v>14</v>
      </c>
      <c r="B21" s="3" t="s">
        <v>30</v>
      </c>
      <c r="C21" s="3" t="s">
        <v>31</v>
      </c>
      <c r="D21" s="1">
        <v>17391.490000000002</v>
      </c>
      <c r="E21" s="1">
        <v>14657.816000000001</v>
      </c>
      <c r="F21" s="1">
        <v>50176.97</v>
      </c>
      <c r="G21" s="1">
        <v>49720.3</v>
      </c>
    </row>
    <row r="22" spans="1:7" x14ac:dyDescent="0.25">
      <c r="A22" s="3">
        <v>15</v>
      </c>
      <c r="B22" s="3" t="s">
        <v>32</v>
      </c>
      <c r="C22" s="3" t="s">
        <v>31</v>
      </c>
      <c r="D22" s="1">
        <v>4500</v>
      </c>
      <c r="E22" s="1">
        <v>0</v>
      </c>
      <c r="F22" s="1">
        <v>23356.01</v>
      </c>
      <c r="G22" s="2">
        <v>23032</v>
      </c>
    </row>
    <row r="23" spans="1:7" ht="24.75" customHeight="1" x14ac:dyDescent="0.25">
      <c r="A23" s="4"/>
      <c r="B23" s="46" t="s">
        <v>41</v>
      </c>
      <c r="C23" s="47"/>
      <c r="D23" s="12">
        <f>D7+D8+D9+D10+D12+D13+D14+D15+D16+D17+D18+D19+D20+D21+D22+D11</f>
        <v>1992869.2187856482</v>
      </c>
      <c r="E23" s="12" t="e">
        <f>E7+E8+E9+E10+E12+E13+E14+E15+E16+E17+E18+E19+E20+E21+E22+E11</f>
        <v>#REF!</v>
      </c>
      <c r="F23" s="12">
        <f>F7+F8+F9+F10+F12+F13+F14+F15+F16+F17+F18+F19+F20+F21+F22+F11</f>
        <v>13998246.527341368</v>
      </c>
      <c r="G23" s="12">
        <f>G7+G8+G9+G10+G12+G13+G14+G15+G16+G17+G18+G19+G21+G22+G11</f>
        <v>14524364.578629985</v>
      </c>
    </row>
    <row r="24" spans="1:7" ht="24.75" customHeight="1" x14ac:dyDescent="0.25">
      <c r="A24" s="48" t="s">
        <v>33</v>
      </c>
      <c r="B24" s="48"/>
      <c r="C24" s="48"/>
      <c r="D24" s="48"/>
      <c r="E24" s="48"/>
      <c r="F24" s="48"/>
      <c r="G24" s="48"/>
    </row>
    <row r="25" spans="1:7" x14ac:dyDescent="0.25">
      <c r="A25" s="45" t="s">
        <v>42</v>
      </c>
      <c r="B25" s="45"/>
      <c r="C25" s="45"/>
      <c r="D25" s="45"/>
      <c r="E25" s="45"/>
      <c r="F25" s="45"/>
      <c r="G25" s="45"/>
    </row>
    <row r="26" spans="1:7" ht="53.25" customHeight="1" x14ac:dyDescent="0.25">
      <c r="A26" s="45" t="s">
        <v>43</v>
      </c>
      <c r="B26" s="45"/>
      <c r="C26" s="45"/>
      <c r="D26" s="45"/>
      <c r="E26" s="45"/>
      <c r="F26" s="45"/>
      <c r="G26" s="45"/>
    </row>
    <row r="27" spans="1:7" ht="18.75" x14ac:dyDescent="0.3">
      <c r="E27" s="13">
        <f>E7+E8+E9+E10+E11+E12+E13+E14+E15+E21+E22</f>
        <v>652021.49534999998</v>
      </c>
      <c r="G27" s="13">
        <f>G7+G8+G9+G10+G11+G12+G13+G14+G15+G21+G22</f>
        <v>8524216.7791999988</v>
      </c>
    </row>
    <row r="28" spans="1:7" ht="18.75" x14ac:dyDescent="0.3">
      <c r="A28" s="14"/>
      <c r="B28" s="15"/>
      <c r="E28" s="16" t="s">
        <v>44</v>
      </c>
      <c r="F28" s="17">
        <f>E27/G27%</f>
        <v>7.6490487306822388</v>
      </c>
    </row>
  </sheetData>
  <mergeCells count="14">
    <mergeCell ref="A26:G26"/>
    <mergeCell ref="A14:A15"/>
    <mergeCell ref="B14:B15"/>
    <mergeCell ref="B23:C23"/>
    <mergeCell ref="A24:G24"/>
    <mergeCell ref="A25:G25"/>
    <mergeCell ref="A1:G1"/>
    <mergeCell ref="F3:G3"/>
    <mergeCell ref="A4:A6"/>
    <mergeCell ref="B4:B6"/>
    <mergeCell ref="C4:C6"/>
    <mergeCell ref="D4:G4"/>
    <mergeCell ref="D5:E5"/>
    <mergeCell ref="F5:G5"/>
  </mergeCells>
  <pageMargins left="0" right="0" top="0.39370078740157477" bottom="0" header="0.31496062992125984" footer="0.31496062992125984"/>
  <pageSetup paperSize="9" scale="9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2023 ИПР</vt:lpstr>
      <vt:lpstr>2023 НВВ</vt:lpstr>
      <vt:lpstr>'2023 ИПР'!Область_печати</vt:lpstr>
      <vt:lpstr>'2023 НВВ'!Область_печати</vt:lpstr>
    </vt:vector>
  </TitlesOfParts>
  <Company>департамент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nsemenova</cp:lastModifiedBy>
  <cp:revision>2</cp:revision>
  <cp:lastPrinted>2026-03-13T12:21:30Z</cp:lastPrinted>
  <dcterms:created xsi:type="dcterms:W3CDTF">2021-01-28T09:49:08Z</dcterms:created>
  <dcterms:modified xsi:type="dcterms:W3CDTF">2026-03-13T12:26:11Z</dcterms:modified>
</cp:coreProperties>
</file>