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ftn1" localSheetId="0">Лист1!#REF!</definedName>
    <definedName name="_ftnref1" localSheetId="0">Лист1!$F$4</definedName>
    <definedName name="_xlnm.Print_Area" localSheetId="0">Лист1!$A$1:$K$68</definedName>
  </definedNames>
  <calcPr calcId="162913"/>
</workbook>
</file>

<file path=xl/calcChain.xml><?xml version="1.0" encoding="utf-8"?>
<calcChain xmlns="http://schemas.openxmlformats.org/spreadsheetml/2006/main">
  <c r="F42" i="1" l="1"/>
  <c r="F46" i="1" l="1"/>
  <c r="E39" i="1" l="1"/>
  <c r="H64" i="1"/>
  <c r="G64" i="1"/>
  <c r="F64" i="1"/>
  <c r="H45" i="1" l="1"/>
  <c r="H39" i="1" s="1"/>
  <c r="H46" i="1"/>
  <c r="H47" i="1"/>
  <c r="H48" i="1"/>
  <c r="H42" i="1" s="1"/>
  <c r="G46" i="1"/>
  <c r="F47" i="1"/>
  <c r="G47" i="1"/>
  <c r="F48" i="1"/>
  <c r="G48" i="1"/>
  <c r="G42" i="1" s="1"/>
  <c r="G45" i="1"/>
  <c r="G39" i="1" s="1"/>
  <c r="F45" i="1"/>
  <c r="G57" i="1" l="1"/>
  <c r="G41" i="1" s="1"/>
  <c r="H57" i="1"/>
  <c r="H41" i="1" s="1"/>
  <c r="F57" i="1"/>
  <c r="F41" i="1" s="1"/>
  <c r="G56" i="1"/>
  <c r="G40" i="1" s="1"/>
  <c r="H56" i="1"/>
  <c r="H40" i="1" s="1"/>
  <c r="F56" i="1"/>
  <c r="F40" i="1" s="1"/>
  <c r="H34" i="1" l="1"/>
  <c r="H35" i="1"/>
  <c r="H36" i="1"/>
  <c r="H29" i="1"/>
  <c r="H30" i="1"/>
  <c r="H32" i="1"/>
  <c r="H24" i="1"/>
  <c r="H25" i="1"/>
  <c r="H26" i="1"/>
  <c r="H27" i="1"/>
  <c r="H19" i="1"/>
  <c r="H20" i="1"/>
  <c r="H21" i="1"/>
  <c r="H33" i="1" l="1"/>
  <c r="G33" i="1"/>
  <c r="F33" i="1"/>
  <c r="H28" i="1"/>
  <c r="G28" i="1"/>
  <c r="F28" i="1"/>
  <c r="H23" i="1"/>
  <c r="G23" i="1"/>
  <c r="F23" i="1"/>
  <c r="E23" i="1"/>
  <c r="H18" i="1"/>
  <c r="G18" i="1"/>
  <c r="F18" i="1"/>
  <c r="H16" i="1"/>
  <c r="G16" i="1"/>
  <c r="G11" i="1" s="1"/>
  <c r="F16" i="1"/>
  <c r="H15" i="1"/>
  <c r="G15" i="1"/>
  <c r="G10" i="1" s="1"/>
  <c r="F15" i="1"/>
  <c r="H14" i="1"/>
  <c r="G14" i="1"/>
  <c r="F14" i="1"/>
  <c r="E14" i="1"/>
  <c r="H13" i="1"/>
  <c r="G13" i="1"/>
  <c r="F13" i="1"/>
  <c r="E13" i="1"/>
  <c r="F39" i="1"/>
  <c r="F44" i="1"/>
  <c r="G44" i="1"/>
  <c r="H44" i="1"/>
  <c r="F49" i="1"/>
  <c r="G49" i="1"/>
  <c r="H49" i="1"/>
  <c r="F54" i="1"/>
  <c r="G54" i="1"/>
  <c r="H54" i="1"/>
  <c r="F59" i="1"/>
  <c r="G59" i="1"/>
  <c r="H59" i="1"/>
  <c r="F12" i="1" l="1"/>
  <c r="H12" i="1"/>
  <c r="G12" i="1"/>
  <c r="G9" i="1"/>
  <c r="G38" i="1"/>
  <c r="G8" i="1"/>
  <c r="H8" i="1"/>
  <c r="H11" i="1"/>
  <c r="F11" i="1"/>
  <c r="F8" i="1"/>
  <c r="F38" i="1"/>
  <c r="H38" i="1"/>
  <c r="H9" i="1"/>
  <c r="H10" i="1"/>
  <c r="F10" i="1"/>
  <c r="E8" i="1"/>
  <c r="H7" i="1" l="1"/>
  <c r="G7" i="1"/>
  <c r="F7" i="1"/>
</calcChain>
</file>

<file path=xl/sharedStrings.xml><?xml version="1.0" encoding="utf-8"?>
<sst xmlns="http://schemas.openxmlformats.org/spreadsheetml/2006/main" count="146" uniqueCount="53">
  <si>
    <t>Форма № 2</t>
  </si>
  <si>
    <t>№ п/п</t>
  </si>
  <si>
    <t>Наименование подпрограммы/мероприятия/ведомственной целевой программы</t>
  </si>
  <si>
    <t>Наименование главного распорядителя средств бюджета</t>
  </si>
  <si>
    <t>Источник финансирования</t>
  </si>
  <si>
    <t>Плановые расходы (утвержденные в государственной программе на год), тыс. руб.</t>
  </si>
  <si>
    <t xml:space="preserve">Предусмотрено бюджетной росписью на год, тыс. руб.[1] </t>
  </si>
  <si>
    <t>Выполнено работ на отчетную дату, тыс. руб.</t>
  </si>
  <si>
    <t>Проблемы, возникшие в ходе реализации мероприятия</t>
  </si>
  <si>
    <t>Всего, в т.ч.:</t>
  </si>
  <si>
    <t>федеральный бюджет</t>
  </si>
  <si>
    <t>областной бюджет</t>
  </si>
  <si>
    <t>местный бюджет</t>
  </si>
  <si>
    <t>внебюджетные источники</t>
  </si>
  <si>
    <t>1.</t>
  </si>
  <si>
    <t>Всего по мероприятиям:</t>
  </si>
  <si>
    <t>Всего</t>
  </si>
  <si>
    <t>1.1</t>
  </si>
  <si>
    <t>1.2</t>
  </si>
  <si>
    <t>1.3</t>
  </si>
  <si>
    <t>Фактически профинансировано на отчетную дату, тыс. руб. [3]</t>
  </si>
  <si>
    <t>Государственная программа «Энергосбережение и повышение энергетической эффективности Костромской области»</t>
  </si>
  <si>
    <t>1.4</t>
  </si>
  <si>
    <t>2.1.</t>
  </si>
  <si>
    <t>2.2.</t>
  </si>
  <si>
    <t>2.</t>
  </si>
  <si>
    <t>Подпрограмма «Повышение энергетической эффективности и сокращение энергетических издержек Костромской области»</t>
  </si>
  <si>
    <t>Мероприятие «Выполнение инвестиционных программ предприятиями топливно-энергетического комплекса, в том числе программ энергосбережения»</t>
  </si>
  <si>
    <t>Мероприятие «Контроль за выполнением исполнительными органами государственной власти Костромской области и областными учреждениями мероприятий по энергосбережению»</t>
  </si>
  <si>
    <t>Мероприятие «Выполнение муниципальными образованиями Костромской области мероприятий по энергосбережению»</t>
  </si>
  <si>
    <t>Мероприятие «Выполнения предприятиями коммунального комплекса мероприятий по энергосбережению»</t>
  </si>
  <si>
    <t>Подпрограмма «Реконструкция , модернизация, и строительство объектов теплоэнергетики, расположенных на территории Костромской области»</t>
  </si>
  <si>
    <t>Мероприятие «Реконструкция, модернизация и строительство котельных»</t>
  </si>
  <si>
    <t>2.1.1.</t>
  </si>
  <si>
    <t>2.2.1.</t>
  </si>
  <si>
    <t>Мероприятие «Реконструкция, модернизация и строительство тепловых сетей »</t>
  </si>
  <si>
    <t>2.3</t>
  </si>
  <si>
    <t>Отчет о реализации мероприятий государственной программы "Энергосбережение и повышение энергетической эффективности Костромской области" за 1 полугодие 2019 года</t>
  </si>
  <si>
    <t>Департамент строительства, ЖКХ и ТЭК Костромской области</t>
  </si>
  <si>
    <t>Департамент строительства, ЖКХ и ЖКХ Костромской области</t>
  </si>
  <si>
    <t>Результаты</t>
  </si>
  <si>
    <t>ожидаемый непосредственный эффект (краткое описание) [2]</t>
  </si>
  <si>
    <t>фактический результат (краткое описание)</t>
  </si>
  <si>
    <t>х</t>
  </si>
  <si>
    <t>ИОГВ Костромской области</t>
  </si>
  <si>
    <t xml:space="preserve">Энергоемкость валового продукта (для фактичеких и сопостовимых условий) Костромской области - 23,715 кг у.т./тыс.руб. </t>
  </si>
  <si>
    <t>Доля объема энергоресурсов, расчеты за которые осуществляются с использованием приборов учета в 2019 году составит 100% Доля потребеления првозных видов топлива (уголь, мазут) предприятиями ЖКХ - 10% Количество заключенных энергосервисных контрактов - 5</t>
  </si>
  <si>
    <t>Увеличесние количества реконструированных, модернизированных и  построенных котельных - 12 шт.</t>
  </si>
  <si>
    <t>Увеличесние протяженности реконструированных, модернизированных и построенных тепловых сетей - 3,4 км</t>
  </si>
  <si>
    <t>Увеличесние протяженности реконструированных, модернизированных и построенных тепловых сетей - 13,5 км</t>
  </si>
  <si>
    <t>Субсидии из областного бюджета бюджетам муниципальных районов Костромской области на реконструкцию, модернизацию и строительство тепловых сетей</t>
  </si>
  <si>
    <t>Субсидии из областного бюджетна бюджетам муниципальных образований Костромской области на софинансирование муниципальных программ в области энергосбережения и повышения энергетической эффективности на объектах теплоэнергетики</t>
  </si>
  <si>
    <t>Мероприятие «Реконструкция, модернизация и строительство объектов теплоэнергетики, находящихся в государственной собственности Костромской области»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</si>
</sst>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right" indent="15"/>
    </xf>
    <xf numFmtId="0" fontId="2" fillId="0" borderId="0" xfId="0" applyFont="1" applyAlignment="1">
      <alignment horizontal="justify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164" fontId="3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3" fillId="0" borderId="1" xfId="0" applyFont="1" applyFill="1" applyBorder="1" applyAlignment="1">
      <alignment vertical="top" wrapText="1"/>
    </xf>
    <xf numFmtId="4" fontId="3" fillId="0" borderId="1" xfId="0" applyNumberFormat="1" applyFont="1" applyFill="1" applyBorder="1" applyAlignment="1">
      <alignment vertical="top" wrapText="1"/>
    </xf>
    <xf numFmtId="0" fontId="0" fillId="0" borderId="0" xfId="0" applyBorder="1"/>
    <xf numFmtId="0" fontId="3" fillId="0" borderId="1" xfId="0" applyFont="1" applyBorder="1" applyAlignment="1">
      <alignment horizontal="center" vertical="top" wrapText="1"/>
    </xf>
    <xf numFmtId="2" fontId="3" fillId="0" borderId="1" xfId="0" applyNumberFormat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 shrinkToFit="1"/>
    </xf>
    <xf numFmtId="0" fontId="3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tabSelected="1" view="pageBreakPreview" zoomScaleNormal="100" zoomScaleSheetLayoutView="100" workbookViewId="0">
      <pane xSplit="3" ySplit="6" topLeftCell="D40" activePane="bottomRight" state="frozen"/>
      <selection pane="topRight" activeCell="D1" sqref="D1"/>
      <selection pane="bottomLeft" activeCell="A7" sqref="A7"/>
      <selection pane="bottomRight" activeCell="B64" sqref="B64:B68"/>
    </sheetView>
  </sheetViews>
  <sheetFormatPr defaultRowHeight="15" x14ac:dyDescent="0.25"/>
  <cols>
    <col min="1" max="1" width="5.28515625" customWidth="1"/>
    <col min="2" max="2" width="35" customWidth="1"/>
    <col min="3" max="3" width="22.42578125" customWidth="1"/>
    <col min="4" max="4" width="18.85546875" customWidth="1"/>
    <col min="5" max="5" width="13.5703125" customWidth="1"/>
    <col min="6" max="7" width="15" customWidth="1"/>
    <col min="8" max="8" width="12.85546875" customWidth="1"/>
    <col min="9" max="9" width="35.85546875" customWidth="1"/>
    <col min="10" max="10" width="30.28515625" customWidth="1"/>
    <col min="11" max="11" width="13.5703125" customWidth="1"/>
    <col min="12" max="13" width="9" style="13"/>
  </cols>
  <sheetData>
    <row r="1" spans="1:11" ht="20.25" x14ac:dyDescent="0.3">
      <c r="A1" s="1"/>
      <c r="K1" s="10" t="s">
        <v>0</v>
      </c>
    </row>
    <row r="2" spans="1:11" ht="38.25" customHeight="1" x14ac:dyDescent="0.25">
      <c r="A2" s="26" t="s">
        <v>37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8.75" x14ac:dyDescent="0.3">
      <c r="A3" s="2"/>
    </row>
    <row r="4" spans="1:11" ht="14.25" customHeight="1" x14ac:dyDescent="0.25">
      <c r="A4" s="16" t="s">
        <v>1</v>
      </c>
      <c r="B4" s="16" t="s">
        <v>2</v>
      </c>
      <c r="C4" s="16" t="s">
        <v>3</v>
      </c>
      <c r="D4" s="16" t="s">
        <v>4</v>
      </c>
      <c r="E4" s="16" t="s">
        <v>5</v>
      </c>
      <c r="F4" s="16" t="s">
        <v>6</v>
      </c>
      <c r="G4" s="16" t="s">
        <v>20</v>
      </c>
      <c r="H4" s="16" t="s">
        <v>7</v>
      </c>
      <c r="I4" s="29" t="s">
        <v>40</v>
      </c>
      <c r="J4" s="30"/>
      <c r="K4" s="16" t="s">
        <v>8</v>
      </c>
    </row>
    <row r="5" spans="1:11" ht="56.25" customHeight="1" x14ac:dyDescent="0.25">
      <c r="A5" s="16"/>
      <c r="B5" s="16"/>
      <c r="C5" s="16"/>
      <c r="D5" s="16"/>
      <c r="E5" s="16"/>
      <c r="F5" s="16"/>
      <c r="G5" s="16"/>
      <c r="H5" s="16"/>
      <c r="I5" s="14" t="s">
        <v>41</v>
      </c>
      <c r="J5" s="14" t="s">
        <v>42</v>
      </c>
      <c r="K5" s="16"/>
    </row>
    <row r="6" spans="1:11" x14ac:dyDescent="0.25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14">
        <v>9</v>
      </c>
      <c r="J6" s="14">
        <v>10</v>
      </c>
      <c r="K6" s="8">
        <v>11</v>
      </c>
    </row>
    <row r="7" spans="1:11" x14ac:dyDescent="0.25">
      <c r="A7" s="27"/>
      <c r="B7" s="27" t="s">
        <v>21</v>
      </c>
      <c r="C7" s="27" t="s">
        <v>38</v>
      </c>
      <c r="D7" s="4" t="s">
        <v>9</v>
      </c>
      <c r="E7" s="6">
        <v>872134</v>
      </c>
      <c r="F7" s="6">
        <f t="shared" ref="F7:H7" si="0">SUM(F8:F11)</f>
        <v>253844.9</v>
      </c>
      <c r="G7" s="6">
        <f t="shared" si="0"/>
        <v>308440.33</v>
      </c>
      <c r="H7" s="6">
        <f t="shared" si="0"/>
        <v>176877.59</v>
      </c>
      <c r="I7" s="17" t="s">
        <v>45</v>
      </c>
      <c r="J7" s="17" t="s">
        <v>43</v>
      </c>
      <c r="K7" s="16" t="s">
        <v>43</v>
      </c>
    </row>
    <row r="8" spans="1:11" x14ac:dyDescent="0.25">
      <c r="A8" s="27"/>
      <c r="B8" s="27"/>
      <c r="C8" s="27"/>
      <c r="D8" s="4" t="s">
        <v>10</v>
      </c>
      <c r="E8" s="6">
        <f>E13+E39</f>
        <v>0</v>
      </c>
      <c r="F8" s="6">
        <f t="shared" ref="F8:H8" si="1">F13+F39</f>
        <v>0</v>
      </c>
      <c r="G8" s="6">
        <f t="shared" si="1"/>
        <v>0</v>
      </c>
      <c r="H8" s="6">
        <f t="shared" si="1"/>
        <v>0</v>
      </c>
      <c r="I8" s="18"/>
      <c r="J8" s="18"/>
      <c r="K8" s="16"/>
    </row>
    <row r="9" spans="1:11" x14ac:dyDescent="0.25">
      <c r="A9" s="27"/>
      <c r="B9" s="27"/>
      <c r="C9" s="27"/>
      <c r="D9" s="4" t="s">
        <v>11</v>
      </c>
      <c r="E9" s="6">
        <v>43134</v>
      </c>
      <c r="F9" s="6">
        <v>33134</v>
      </c>
      <c r="G9" s="6">
        <f t="shared" ref="G9:H9" si="2">G14+G40</f>
        <v>0</v>
      </c>
      <c r="H9" s="6">
        <f t="shared" si="2"/>
        <v>0</v>
      </c>
      <c r="I9" s="18"/>
      <c r="J9" s="18"/>
      <c r="K9" s="16"/>
    </row>
    <row r="10" spans="1:11" x14ac:dyDescent="0.25">
      <c r="A10" s="27"/>
      <c r="B10" s="27"/>
      <c r="C10" s="27"/>
      <c r="D10" s="4" t="s">
        <v>12</v>
      </c>
      <c r="E10" s="6">
        <v>103500</v>
      </c>
      <c r="F10" s="6">
        <f t="shared" ref="F10:H10" si="3">F15+F41</f>
        <v>44183</v>
      </c>
      <c r="G10" s="6">
        <f>G15+G41</f>
        <v>39254.800000000003</v>
      </c>
      <c r="H10" s="6">
        <f t="shared" si="3"/>
        <v>19146.3</v>
      </c>
      <c r="I10" s="18"/>
      <c r="J10" s="18"/>
      <c r="K10" s="16"/>
    </row>
    <row r="11" spans="1:11" ht="16.5" customHeight="1" x14ac:dyDescent="0.25">
      <c r="A11" s="27"/>
      <c r="B11" s="27"/>
      <c r="C11" s="27"/>
      <c r="D11" s="4" t="s">
        <v>13</v>
      </c>
      <c r="E11" s="6">
        <v>725500</v>
      </c>
      <c r="F11" s="6">
        <f t="shared" ref="F11:H11" si="4">F16+F42</f>
        <v>176527.9</v>
      </c>
      <c r="G11" s="6">
        <f t="shared" si="4"/>
        <v>269185.53000000003</v>
      </c>
      <c r="H11" s="6">
        <f t="shared" si="4"/>
        <v>157731.29</v>
      </c>
      <c r="I11" s="19"/>
      <c r="J11" s="19"/>
      <c r="K11" s="16"/>
    </row>
    <row r="12" spans="1:11" x14ac:dyDescent="0.25">
      <c r="A12" s="27" t="s">
        <v>14</v>
      </c>
      <c r="B12" s="27" t="s">
        <v>26</v>
      </c>
      <c r="C12" s="27" t="s">
        <v>39</v>
      </c>
      <c r="D12" s="4" t="s">
        <v>9</v>
      </c>
      <c r="E12" s="6">
        <v>799000</v>
      </c>
      <c r="F12" s="6">
        <f t="shared" ref="F12" si="5">SUM(F13:F16)</f>
        <v>218147.9</v>
      </c>
      <c r="G12" s="6">
        <f t="shared" ref="G12" si="6">SUM(G13:G16)</f>
        <v>308440.33</v>
      </c>
      <c r="H12" s="6">
        <f t="shared" ref="H12" si="7">SUM(H13:H16)</f>
        <v>176203.29</v>
      </c>
      <c r="I12" s="17" t="s">
        <v>46</v>
      </c>
      <c r="J12" s="16" t="s">
        <v>43</v>
      </c>
      <c r="K12" s="16" t="s">
        <v>43</v>
      </c>
    </row>
    <row r="13" spans="1:11" x14ac:dyDescent="0.25">
      <c r="A13" s="27"/>
      <c r="B13" s="27"/>
      <c r="C13" s="27"/>
      <c r="D13" s="4" t="s">
        <v>10</v>
      </c>
      <c r="E13" s="6">
        <f>E19+E24+E29+E34</f>
        <v>0</v>
      </c>
      <c r="F13" s="6">
        <f t="shared" ref="F13:H13" si="8">F19+F24+F29+F34</f>
        <v>0</v>
      </c>
      <c r="G13" s="6">
        <f t="shared" si="8"/>
        <v>0</v>
      </c>
      <c r="H13" s="6">
        <f t="shared" si="8"/>
        <v>0</v>
      </c>
      <c r="I13" s="18"/>
      <c r="J13" s="16"/>
      <c r="K13" s="16"/>
    </row>
    <row r="14" spans="1:11" x14ac:dyDescent="0.25">
      <c r="A14" s="27"/>
      <c r="B14" s="27"/>
      <c r="C14" s="27"/>
      <c r="D14" s="4" t="s">
        <v>11</v>
      </c>
      <c r="E14" s="6">
        <f t="shared" ref="E14:H14" si="9">E20+E25+E30+E35</f>
        <v>0</v>
      </c>
      <c r="F14" s="6">
        <f t="shared" si="9"/>
        <v>0</v>
      </c>
      <c r="G14" s="6">
        <f t="shared" si="9"/>
        <v>0</v>
      </c>
      <c r="H14" s="6">
        <f t="shared" si="9"/>
        <v>0</v>
      </c>
      <c r="I14" s="18"/>
      <c r="J14" s="16"/>
      <c r="K14" s="16"/>
    </row>
    <row r="15" spans="1:11" x14ac:dyDescent="0.25">
      <c r="A15" s="27"/>
      <c r="B15" s="27"/>
      <c r="C15" s="27"/>
      <c r="D15" s="4" t="s">
        <v>12</v>
      </c>
      <c r="E15" s="6">
        <v>73500</v>
      </c>
      <c r="F15" s="6">
        <f t="shared" ref="F15:H15" si="10">F21+F26+F31+F36</f>
        <v>41620</v>
      </c>
      <c r="G15" s="6">
        <f t="shared" si="10"/>
        <v>39254.800000000003</v>
      </c>
      <c r="H15" s="6">
        <f t="shared" si="10"/>
        <v>18472</v>
      </c>
      <c r="I15" s="18"/>
      <c r="J15" s="16"/>
      <c r="K15" s="16"/>
    </row>
    <row r="16" spans="1:11" ht="12.75" customHeight="1" x14ac:dyDescent="0.25">
      <c r="A16" s="27"/>
      <c r="B16" s="27"/>
      <c r="C16" s="27"/>
      <c r="D16" s="4" t="s">
        <v>13</v>
      </c>
      <c r="E16" s="6">
        <v>725500</v>
      </c>
      <c r="F16" s="6">
        <f t="shared" ref="F16:H16" si="11">F22+F27+F32+F37</f>
        <v>176527.9</v>
      </c>
      <c r="G16" s="6">
        <f t="shared" si="11"/>
        <v>269185.53000000003</v>
      </c>
      <c r="H16" s="6">
        <f t="shared" si="11"/>
        <v>157731.29</v>
      </c>
      <c r="I16" s="19"/>
      <c r="J16" s="16"/>
      <c r="K16" s="16"/>
    </row>
    <row r="17" spans="1:11" x14ac:dyDescent="0.25">
      <c r="A17" s="4"/>
      <c r="B17" s="4" t="s">
        <v>15</v>
      </c>
      <c r="C17" s="4"/>
      <c r="D17" s="4"/>
      <c r="E17" s="6"/>
      <c r="F17" s="6"/>
      <c r="G17" s="6"/>
      <c r="H17" s="6"/>
      <c r="I17" s="6"/>
      <c r="J17" s="6"/>
      <c r="K17" s="7"/>
    </row>
    <row r="18" spans="1:11" x14ac:dyDescent="0.25">
      <c r="A18" s="28" t="s">
        <v>17</v>
      </c>
      <c r="B18" s="27" t="s">
        <v>27</v>
      </c>
      <c r="C18" s="27" t="s">
        <v>39</v>
      </c>
      <c r="D18" s="4" t="s">
        <v>16</v>
      </c>
      <c r="E18" s="6">
        <v>553500</v>
      </c>
      <c r="F18" s="6">
        <f t="shared" ref="F18" si="12">SUM(F19:F22)</f>
        <v>0</v>
      </c>
      <c r="G18" s="6">
        <f t="shared" ref="G18" si="13">SUM(G19:G22)</f>
        <v>111881.83</v>
      </c>
      <c r="H18" s="6">
        <f t="shared" ref="H18" si="14">SUM(H19:H22)</f>
        <v>92977.89</v>
      </c>
      <c r="I18" s="16" t="s">
        <v>43</v>
      </c>
      <c r="J18" s="16" t="s">
        <v>43</v>
      </c>
      <c r="K18" s="16" t="s">
        <v>43</v>
      </c>
    </row>
    <row r="19" spans="1:11" x14ac:dyDescent="0.25">
      <c r="A19" s="28"/>
      <c r="B19" s="27"/>
      <c r="C19" s="27"/>
      <c r="D19" s="4" t="s">
        <v>10</v>
      </c>
      <c r="E19" s="6">
        <v>0</v>
      </c>
      <c r="F19" s="6">
        <v>0</v>
      </c>
      <c r="G19" s="6">
        <v>0</v>
      </c>
      <c r="H19" s="6">
        <f t="shared" ref="H19:H21" si="15">G19</f>
        <v>0</v>
      </c>
      <c r="I19" s="16"/>
      <c r="J19" s="16"/>
      <c r="K19" s="16"/>
    </row>
    <row r="20" spans="1:11" x14ac:dyDescent="0.25">
      <c r="A20" s="28"/>
      <c r="B20" s="27"/>
      <c r="C20" s="27"/>
      <c r="D20" s="4" t="s">
        <v>11</v>
      </c>
      <c r="E20" s="6">
        <v>0</v>
      </c>
      <c r="F20" s="6">
        <v>0</v>
      </c>
      <c r="G20" s="6">
        <v>0</v>
      </c>
      <c r="H20" s="6">
        <f t="shared" si="15"/>
        <v>0</v>
      </c>
      <c r="I20" s="16"/>
      <c r="J20" s="16"/>
      <c r="K20" s="16"/>
    </row>
    <row r="21" spans="1:11" x14ac:dyDescent="0.25">
      <c r="A21" s="28"/>
      <c r="B21" s="27"/>
      <c r="C21" s="27"/>
      <c r="D21" s="4" t="s">
        <v>12</v>
      </c>
      <c r="E21" s="6">
        <v>0</v>
      </c>
      <c r="F21" s="6">
        <v>0</v>
      </c>
      <c r="G21" s="6">
        <v>0</v>
      </c>
      <c r="H21" s="6">
        <f t="shared" si="15"/>
        <v>0</v>
      </c>
      <c r="I21" s="16"/>
      <c r="J21" s="16"/>
      <c r="K21" s="16"/>
    </row>
    <row r="22" spans="1:11" ht="14.25" customHeight="1" x14ac:dyDescent="0.25">
      <c r="A22" s="28"/>
      <c r="B22" s="27"/>
      <c r="C22" s="27"/>
      <c r="D22" s="4" t="s">
        <v>13</v>
      </c>
      <c r="E22" s="6">
        <v>553500</v>
      </c>
      <c r="F22" s="6">
        <v>0</v>
      </c>
      <c r="G22" s="6">
        <v>111881.83</v>
      </c>
      <c r="H22" s="6">
        <v>92977.89</v>
      </c>
      <c r="I22" s="16"/>
      <c r="J22" s="16"/>
      <c r="K22" s="16"/>
    </row>
    <row r="23" spans="1:11" x14ac:dyDescent="0.25">
      <c r="A23" s="28" t="s">
        <v>18</v>
      </c>
      <c r="B23" s="27" t="s">
        <v>28</v>
      </c>
      <c r="C23" s="27" t="s">
        <v>44</v>
      </c>
      <c r="D23" s="4" t="s">
        <v>16</v>
      </c>
      <c r="E23" s="6">
        <f>SUM(E24:E27)</f>
        <v>0</v>
      </c>
      <c r="F23" s="6">
        <f t="shared" ref="F23" si="16">SUM(F24:F27)</f>
        <v>0</v>
      </c>
      <c r="G23" s="6">
        <f t="shared" ref="G23" si="17">SUM(G24:G27)</f>
        <v>0</v>
      </c>
      <c r="H23" s="6">
        <f t="shared" ref="H23" si="18">SUM(H24:H27)</f>
        <v>0</v>
      </c>
      <c r="I23" s="16" t="s">
        <v>43</v>
      </c>
      <c r="J23" s="16" t="s">
        <v>43</v>
      </c>
      <c r="K23" s="16" t="s">
        <v>43</v>
      </c>
    </row>
    <row r="24" spans="1:11" x14ac:dyDescent="0.25">
      <c r="A24" s="28"/>
      <c r="B24" s="27"/>
      <c r="C24" s="27"/>
      <c r="D24" s="4" t="s">
        <v>10</v>
      </c>
      <c r="E24" s="6">
        <v>0</v>
      </c>
      <c r="F24" s="6">
        <v>0</v>
      </c>
      <c r="G24" s="6">
        <v>0</v>
      </c>
      <c r="H24" s="6">
        <f t="shared" ref="H24:H26" si="19">G24</f>
        <v>0</v>
      </c>
      <c r="I24" s="16"/>
      <c r="J24" s="16"/>
      <c r="K24" s="16"/>
    </row>
    <row r="25" spans="1:11" x14ac:dyDescent="0.25">
      <c r="A25" s="28"/>
      <c r="B25" s="27"/>
      <c r="C25" s="27"/>
      <c r="D25" s="4" t="s">
        <v>11</v>
      </c>
      <c r="E25" s="6">
        <v>0</v>
      </c>
      <c r="F25" s="6">
        <v>0</v>
      </c>
      <c r="G25" s="6">
        <v>0</v>
      </c>
      <c r="H25" s="6">
        <f t="shared" si="19"/>
        <v>0</v>
      </c>
      <c r="I25" s="16"/>
      <c r="J25" s="16"/>
      <c r="K25" s="16"/>
    </row>
    <row r="26" spans="1:11" x14ac:dyDescent="0.25">
      <c r="A26" s="28"/>
      <c r="B26" s="27"/>
      <c r="C26" s="27"/>
      <c r="D26" s="4" t="s">
        <v>12</v>
      </c>
      <c r="E26" s="6">
        <v>0</v>
      </c>
      <c r="F26" s="6">
        <v>0</v>
      </c>
      <c r="G26" s="6">
        <v>0</v>
      </c>
      <c r="H26" s="6">
        <f t="shared" si="19"/>
        <v>0</v>
      </c>
      <c r="I26" s="16"/>
      <c r="J26" s="16"/>
      <c r="K26" s="16"/>
    </row>
    <row r="27" spans="1:11" ht="12.75" customHeight="1" x14ac:dyDescent="0.25">
      <c r="A27" s="28"/>
      <c r="B27" s="27"/>
      <c r="C27" s="27"/>
      <c r="D27" s="4" t="s">
        <v>13</v>
      </c>
      <c r="E27" s="6">
        <v>0</v>
      </c>
      <c r="F27" s="6">
        <v>0</v>
      </c>
      <c r="G27" s="6">
        <v>0</v>
      </c>
      <c r="H27" s="6">
        <f>G27</f>
        <v>0</v>
      </c>
      <c r="I27" s="16"/>
      <c r="J27" s="16"/>
      <c r="K27" s="16"/>
    </row>
    <row r="28" spans="1:11" x14ac:dyDescent="0.25">
      <c r="A28" s="28" t="s">
        <v>19</v>
      </c>
      <c r="B28" s="27" t="s">
        <v>29</v>
      </c>
      <c r="C28" s="27" t="s">
        <v>39</v>
      </c>
      <c r="D28" s="4" t="s">
        <v>16</v>
      </c>
      <c r="E28" s="6">
        <v>73500</v>
      </c>
      <c r="F28" s="6">
        <f t="shared" ref="F28" si="20">SUM(F29:F32)</f>
        <v>41620</v>
      </c>
      <c r="G28" s="6">
        <f t="shared" ref="G28" si="21">SUM(G29:G32)</f>
        <v>39254.800000000003</v>
      </c>
      <c r="H28" s="6">
        <f t="shared" ref="H28" si="22">SUM(H29:H32)</f>
        <v>18472</v>
      </c>
      <c r="I28" s="16" t="s">
        <v>43</v>
      </c>
      <c r="J28" s="16" t="s">
        <v>43</v>
      </c>
      <c r="K28" s="16" t="s">
        <v>43</v>
      </c>
    </row>
    <row r="29" spans="1:11" x14ac:dyDescent="0.25">
      <c r="A29" s="28"/>
      <c r="B29" s="27"/>
      <c r="C29" s="27"/>
      <c r="D29" s="4" t="s">
        <v>10</v>
      </c>
      <c r="E29" s="6">
        <v>0</v>
      </c>
      <c r="F29" s="6">
        <v>0</v>
      </c>
      <c r="G29" s="6">
        <v>0</v>
      </c>
      <c r="H29" s="6">
        <f t="shared" ref="H29:H30" si="23">G29</f>
        <v>0</v>
      </c>
      <c r="I29" s="16"/>
      <c r="J29" s="16"/>
      <c r="K29" s="16"/>
    </row>
    <row r="30" spans="1:11" x14ac:dyDescent="0.25">
      <c r="A30" s="28"/>
      <c r="B30" s="27"/>
      <c r="C30" s="27"/>
      <c r="D30" s="4" t="s">
        <v>11</v>
      </c>
      <c r="E30" s="6">
        <v>0</v>
      </c>
      <c r="F30" s="6">
        <v>0</v>
      </c>
      <c r="G30" s="6">
        <v>0</v>
      </c>
      <c r="H30" s="6">
        <f t="shared" si="23"/>
        <v>0</v>
      </c>
      <c r="I30" s="16"/>
      <c r="J30" s="16"/>
      <c r="K30" s="16"/>
    </row>
    <row r="31" spans="1:11" x14ac:dyDescent="0.25">
      <c r="A31" s="28"/>
      <c r="B31" s="27"/>
      <c r="C31" s="27"/>
      <c r="D31" s="4" t="s">
        <v>12</v>
      </c>
      <c r="E31" s="6">
        <v>73500</v>
      </c>
      <c r="F31" s="6">
        <v>41620</v>
      </c>
      <c r="G31" s="6">
        <v>39254.800000000003</v>
      </c>
      <c r="H31" s="6">
        <v>18472</v>
      </c>
      <c r="I31" s="16"/>
      <c r="J31" s="16"/>
      <c r="K31" s="16"/>
    </row>
    <row r="32" spans="1:11" ht="11.25" customHeight="1" x14ac:dyDescent="0.25">
      <c r="A32" s="28"/>
      <c r="B32" s="27"/>
      <c r="C32" s="27"/>
      <c r="D32" s="4" t="s">
        <v>13</v>
      </c>
      <c r="E32" s="6">
        <v>0</v>
      </c>
      <c r="F32" s="6">
        <v>0</v>
      </c>
      <c r="G32" s="6">
        <v>0</v>
      </c>
      <c r="H32" s="6">
        <f>G32</f>
        <v>0</v>
      </c>
      <c r="I32" s="16"/>
      <c r="J32" s="16"/>
      <c r="K32" s="16"/>
    </row>
    <row r="33" spans="1:11" x14ac:dyDescent="0.25">
      <c r="A33" s="28" t="s">
        <v>22</v>
      </c>
      <c r="B33" s="27" t="s">
        <v>30</v>
      </c>
      <c r="C33" s="27" t="s">
        <v>39</v>
      </c>
      <c r="D33" s="5" t="s">
        <v>16</v>
      </c>
      <c r="E33" s="6">
        <v>172000</v>
      </c>
      <c r="F33" s="6">
        <f t="shared" ref="F33" si="24">SUM(F34:F37)</f>
        <v>176527.9</v>
      </c>
      <c r="G33" s="6">
        <f t="shared" ref="G33" si="25">SUM(G34:G37)</f>
        <v>157303.70000000001</v>
      </c>
      <c r="H33" s="6">
        <f t="shared" ref="H33" si="26">SUM(H34:H37)</f>
        <v>64753.4</v>
      </c>
      <c r="I33" s="16" t="s">
        <v>43</v>
      </c>
      <c r="J33" s="16" t="s">
        <v>43</v>
      </c>
      <c r="K33" s="16" t="s">
        <v>43</v>
      </c>
    </row>
    <row r="34" spans="1:11" x14ac:dyDescent="0.25">
      <c r="A34" s="28"/>
      <c r="B34" s="27"/>
      <c r="C34" s="27"/>
      <c r="D34" s="5" t="s">
        <v>10</v>
      </c>
      <c r="E34" s="6">
        <v>0</v>
      </c>
      <c r="F34" s="6">
        <v>0</v>
      </c>
      <c r="G34" s="6">
        <v>0</v>
      </c>
      <c r="H34" s="6">
        <f t="shared" ref="H34:H36" si="27">G34</f>
        <v>0</v>
      </c>
      <c r="I34" s="16"/>
      <c r="J34" s="16"/>
      <c r="K34" s="16"/>
    </row>
    <row r="35" spans="1:11" x14ac:dyDescent="0.25">
      <c r="A35" s="28"/>
      <c r="B35" s="27"/>
      <c r="C35" s="27"/>
      <c r="D35" s="5" t="s">
        <v>11</v>
      </c>
      <c r="E35" s="6">
        <v>0</v>
      </c>
      <c r="F35" s="6">
        <v>0</v>
      </c>
      <c r="G35" s="6">
        <v>0</v>
      </c>
      <c r="H35" s="6">
        <f t="shared" si="27"/>
        <v>0</v>
      </c>
      <c r="I35" s="16"/>
      <c r="J35" s="16"/>
      <c r="K35" s="16"/>
    </row>
    <row r="36" spans="1:11" x14ac:dyDescent="0.25">
      <c r="A36" s="28"/>
      <c r="B36" s="27"/>
      <c r="C36" s="27"/>
      <c r="D36" s="5" t="s">
        <v>12</v>
      </c>
      <c r="E36" s="6">
        <v>0</v>
      </c>
      <c r="F36" s="6">
        <v>0</v>
      </c>
      <c r="G36" s="6">
        <v>0</v>
      </c>
      <c r="H36" s="6">
        <f t="shared" si="27"/>
        <v>0</v>
      </c>
      <c r="I36" s="16"/>
      <c r="J36" s="16"/>
      <c r="K36" s="16"/>
    </row>
    <row r="37" spans="1:11" ht="13.5" customHeight="1" x14ac:dyDescent="0.25">
      <c r="A37" s="28"/>
      <c r="B37" s="27"/>
      <c r="C37" s="27"/>
      <c r="D37" s="5" t="s">
        <v>13</v>
      </c>
      <c r="E37" s="6">
        <v>172000</v>
      </c>
      <c r="F37" s="6">
        <v>176527.9</v>
      </c>
      <c r="G37" s="6">
        <v>157303.70000000001</v>
      </c>
      <c r="H37" s="6">
        <v>64753.4</v>
      </c>
      <c r="I37" s="16"/>
      <c r="J37" s="16"/>
      <c r="K37" s="16"/>
    </row>
    <row r="38" spans="1:11" x14ac:dyDescent="0.25">
      <c r="A38" s="27" t="s">
        <v>25</v>
      </c>
      <c r="B38" s="27" t="s">
        <v>31</v>
      </c>
      <c r="C38" s="27" t="s">
        <v>39</v>
      </c>
      <c r="D38" s="5" t="s">
        <v>9</v>
      </c>
      <c r="E38" s="6">
        <v>73134</v>
      </c>
      <c r="F38" s="6">
        <f t="shared" ref="F38:H38" si="28">SUM(F39:F42)</f>
        <v>35447</v>
      </c>
      <c r="G38" s="6">
        <f t="shared" si="28"/>
        <v>0</v>
      </c>
      <c r="H38" s="6">
        <f t="shared" si="28"/>
        <v>674.3</v>
      </c>
      <c r="I38" s="16" t="s">
        <v>43</v>
      </c>
      <c r="J38" s="16" t="s">
        <v>43</v>
      </c>
      <c r="K38" s="16" t="s">
        <v>43</v>
      </c>
    </row>
    <row r="39" spans="1:11" x14ac:dyDescent="0.25">
      <c r="A39" s="27"/>
      <c r="B39" s="27"/>
      <c r="C39" s="27"/>
      <c r="D39" s="5" t="s">
        <v>10</v>
      </c>
      <c r="E39" s="6">
        <f>E45+E50+E55+E60</f>
        <v>0</v>
      </c>
      <c r="F39" s="6">
        <f t="shared" ref="F39" si="29">F45+F50+F55+F60</f>
        <v>0</v>
      </c>
      <c r="G39" s="6">
        <f>G45+G55</f>
        <v>0</v>
      </c>
      <c r="H39" s="6">
        <f>H45+H55</f>
        <v>0</v>
      </c>
      <c r="I39" s="16"/>
      <c r="J39" s="16"/>
      <c r="K39" s="16"/>
    </row>
    <row r="40" spans="1:11" x14ac:dyDescent="0.25">
      <c r="A40" s="27"/>
      <c r="B40" s="27"/>
      <c r="C40" s="27"/>
      <c r="D40" s="5" t="s">
        <v>11</v>
      </c>
      <c r="E40" s="6">
        <v>43134</v>
      </c>
      <c r="F40" s="6">
        <f>F46+F56+F66</f>
        <v>32884</v>
      </c>
      <c r="G40" s="6">
        <f>G46+G56+G66</f>
        <v>0</v>
      </c>
      <c r="H40" s="6">
        <f>H46+H56</f>
        <v>0</v>
      </c>
      <c r="I40" s="16"/>
      <c r="J40" s="16"/>
      <c r="K40" s="16"/>
    </row>
    <row r="41" spans="1:11" x14ac:dyDescent="0.25">
      <c r="A41" s="27"/>
      <c r="B41" s="27"/>
      <c r="C41" s="27"/>
      <c r="D41" s="5" t="s">
        <v>12</v>
      </c>
      <c r="E41" s="6">
        <v>30000</v>
      </c>
      <c r="F41" s="6">
        <f>F47+F57</f>
        <v>2563</v>
      </c>
      <c r="G41" s="6">
        <f t="shared" ref="G41:H41" si="30">G47+G57</f>
        <v>0</v>
      </c>
      <c r="H41" s="6">
        <f t="shared" si="30"/>
        <v>674.3</v>
      </c>
      <c r="I41" s="16"/>
      <c r="J41" s="16"/>
      <c r="K41" s="16"/>
    </row>
    <row r="42" spans="1:11" ht="12.75" customHeight="1" x14ac:dyDescent="0.25">
      <c r="A42" s="27"/>
      <c r="B42" s="27"/>
      <c r="C42" s="27"/>
      <c r="D42" s="5" t="s">
        <v>13</v>
      </c>
      <c r="E42" s="6">
        <v>0</v>
      </c>
      <c r="F42" s="6">
        <f>F48+F53+F58+F63+F68</f>
        <v>0</v>
      </c>
      <c r="G42" s="6">
        <f t="shared" ref="G42:H42" si="31">G48+G58</f>
        <v>0</v>
      </c>
      <c r="H42" s="6">
        <f t="shared" si="31"/>
        <v>0</v>
      </c>
      <c r="I42" s="16"/>
      <c r="J42" s="16"/>
      <c r="K42" s="16"/>
    </row>
    <row r="43" spans="1:11" x14ac:dyDescent="0.25">
      <c r="A43" s="5"/>
      <c r="B43" s="5" t="s">
        <v>15</v>
      </c>
      <c r="C43" s="5"/>
      <c r="D43" s="5"/>
      <c r="E43" s="6"/>
      <c r="F43" s="6"/>
      <c r="G43" s="6"/>
      <c r="H43" s="6"/>
      <c r="I43" s="6"/>
      <c r="J43" s="6"/>
      <c r="K43" s="7"/>
    </row>
    <row r="44" spans="1:11" ht="15" customHeight="1" x14ac:dyDescent="0.25">
      <c r="A44" s="28" t="s">
        <v>23</v>
      </c>
      <c r="B44" s="27" t="s">
        <v>32</v>
      </c>
      <c r="C44" s="27" t="s">
        <v>39</v>
      </c>
      <c r="D44" s="5" t="s">
        <v>16</v>
      </c>
      <c r="E44" s="6">
        <v>59634</v>
      </c>
      <c r="F44" s="6">
        <f t="shared" ref="F44:H44" si="32">SUM(F45:F48)</f>
        <v>33947</v>
      </c>
      <c r="G44" s="6">
        <f t="shared" si="32"/>
        <v>0</v>
      </c>
      <c r="H44" s="6">
        <f t="shared" si="32"/>
        <v>594</v>
      </c>
      <c r="I44" s="16" t="s">
        <v>47</v>
      </c>
      <c r="J44" s="16" t="s">
        <v>43</v>
      </c>
      <c r="K44" s="16"/>
    </row>
    <row r="45" spans="1:11" x14ac:dyDescent="0.25">
      <c r="A45" s="28"/>
      <c r="B45" s="27"/>
      <c r="C45" s="27"/>
      <c r="D45" s="5" t="s">
        <v>10</v>
      </c>
      <c r="E45" s="6">
        <v>0</v>
      </c>
      <c r="F45" s="6">
        <f>F50</f>
        <v>0</v>
      </c>
      <c r="G45" s="6">
        <f>G50</f>
        <v>0</v>
      </c>
      <c r="H45" s="6">
        <f>H50</f>
        <v>0</v>
      </c>
      <c r="I45" s="16"/>
      <c r="J45" s="16"/>
      <c r="K45" s="16"/>
    </row>
    <row r="46" spans="1:11" x14ac:dyDescent="0.25">
      <c r="A46" s="28"/>
      <c r="B46" s="27"/>
      <c r="C46" s="27"/>
      <c r="D46" s="5" t="s">
        <v>11</v>
      </c>
      <c r="E46" s="6">
        <v>31384</v>
      </c>
      <c r="F46" s="6">
        <f t="shared" ref="F46:G46" si="33">F51</f>
        <v>31384</v>
      </c>
      <c r="G46" s="6">
        <f t="shared" si="33"/>
        <v>0</v>
      </c>
      <c r="H46" s="6">
        <f t="shared" ref="H46" si="34">H51</f>
        <v>0</v>
      </c>
      <c r="I46" s="16"/>
      <c r="J46" s="16"/>
      <c r="K46" s="16"/>
    </row>
    <row r="47" spans="1:11" x14ac:dyDescent="0.25">
      <c r="A47" s="28"/>
      <c r="B47" s="27"/>
      <c r="C47" s="27"/>
      <c r="D47" s="5" t="s">
        <v>12</v>
      </c>
      <c r="E47" s="6">
        <v>28250</v>
      </c>
      <c r="F47" s="6">
        <f t="shared" ref="F47:G47" si="35">F52</f>
        <v>2563</v>
      </c>
      <c r="G47" s="6">
        <f t="shared" si="35"/>
        <v>0</v>
      </c>
      <c r="H47" s="9">
        <f t="shared" ref="H47" si="36">H52</f>
        <v>594</v>
      </c>
      <c r="I47" s="16"/>
      <c r="J47" s="16"/>
      <c r="K47" s="16"/>
    </row>
    <row r="48" spans="1:11" ht="14.25" customHeight="1" x14ac:dyDescent="0.25">
      <c r="A48" s="28"/>
      <c r="B48" s="27"/>
      <c r="C48" s="27"/>
      <c r="D48" s="5" t="s">
        <v>13</v>
      </c>
      <c r="E48" s="6">
        <v>0</v>
      </c>
      <c r="F48" s="6">
        <f t="shared" ref="F48:G48" si="37">F53</f>
        <v>0</v>
      </c>
      <c r="G48" s="6">
        <f t="shared" si="37"/>
        <v>0</v>
      </c>
      <c r="H48" s="6">
        <f t="shared" ref="H48" si="38">H53</f>
        <v>0</v>
      </c>
      <c r="I48" s="16"/>
      <c r="J48" s="16"/>
      <c r="K48" s="16"/>
    </row>
    <row r="49" spans="1:13" x14ac:dyDescent="0.25">
      <c r="A49" s="28" t="s">
        <v>33</v>
      </c>
      <c r="B49" s="27" t="s">
        <v>51</v>
      </c>
      <c r="C49" s="27" t="s">
        <v>39</v>
      </c>
      <c r="D49" s="5" t="s">
        <v>16</v>
      </c>
      <c r="E49" s="6">
        <v>59634</v>
      </c>
      <c r="F49" s="6">
        <f t="shared" ref="F49:H49" si="39">SUM(F50:F53)</f>
        <v>33947</v>
      </c>
      <c r="G49" s="6">
        <f t="shared" si="39"/>
        <v>0</v>
      </c>
      <c r="H49" s="6">
        <f t="shared" si="39"/>
        <v>594</v>
      </c>
      <c r="I49" s="16" t="s">
        <v>49</v>
      </c>
      <c r="J49" s="16" t="s">
        <v>48</v>
      </c>
      <c r="K49" s="16" t="s">
        <v>43</v>
      </c>
    </row>
    <row r="50" spans="1:13" x14ac:dyDescent="0.25">
      <c r="A50" s="28"/>
      <c r="B50" s="27"/>
      <c r="C50" s="27"/>
      <c r="D50" s="5" t="s">
        <v>10</v>
      </c>
      <c r="E50" s="6">
        <v>0</v>
      </c>
      <c r="F50" s="6">
        <v>0</v>
      </c>
      <c r="G50" s="6">
        <v>0</v>
      </c>
      <c r="H50" s="6">
        <v>0</v>
      </c>
      <c r="I50" s="16"/>
      <c r="J50" s="16"/>
      <c r="K50" s="16"/>
    </row>
    <row r="51" spans="1:13" x14ac:dyDescent="0.25">
      <c r="A51" s="28"/>
      <c r="B51" s="27"/>
      <c r="C51" s="27"/>
      <c r="D51" s="5" t="s">
        <v>11</v>
      </c>
      <c r="E51" s="6">
        <v>31384</v>
      </c>
      <c r="F51" s="6">
        <v>31384</v>
      </c>
      <c r="G51" s="6">
        <v>0</v>
      </c>
      <c r="H51" s="6">
        <v>0</v>
      </c>
      <c r="I51" s="16"/>
      <c r="J51" s="16"/>
      <c r="K51" s="16"/>
    </row>
    <row r="52" spans="1:13" x14ac:dyDescent="0.25">
      <c r="A52" s="28"/>
      <c r="B52" s="27"/>
      <c r="C52" s="27"/>
      <c r="D52" s="5" t="s">
        <v>12</v>
      </c>
      <c r="E52" s="6">
        <v>28250</v>
      </c>
      <c r="F52" s="6">
        <v>2563</v>
      </c>
      <c r="G52" s="6">
        <v>0</v>
      </c>
      <c r="H52" s="6">
        <v>594</v>
      </c>
      <c r="I52" s="16"/>
      <c r="J52" s="16"/>
      <c r="K52" s="16"/>
    </row>
    <row r="53" spans="1:13" ht="12.75" customHeight="1" x14ac:dyDescent="0.25">
      <c r="A53" s="28"/>
      <c r="B53" s="27"/>
      <c r="C53" s="27"/>
      <c r="D53" s="5" t="s">
        <v>13</v>
      </c>
      <c r="E53" s="6">
        <v>0</v>
      </c>
      <c r="F53" s="6">
        <v>0</v>
      </c>
      <c r="G53" s="6">
        <v>0</v>
      </c>
      <c r="H53" s="6">
        <v>0</v>
      </c>
      <c r="I53" s="16"/>
      <c r="J53" s="16"/>
      <c r="K53" s="16"/>
    </row>
    <row r="54" spans="1:13" x14ac:dyDescent="0.25">
      <c r="A54" s="28" t="s">
        <v>24</v>
      </c>
      <c r="B54" s="27" t="s">
        <v>35</v>
      </c>
      <c r="C54" s="27" t="s">
        <v>39</v>
      </c>
      <c r="D54" s="5" t="s">
        <v>16</v>
      </c>
      <c r="E54" s="6">
        <v>3500</v>
      </c>
      <c r="F54" s="6">
        <f t="shared" ref="F54:H54" si="40">SUM(F55:F58)</f>
        <v>0</v>
      </c>
      <c r="G54" s="6">
        <f t="shared" si="40"/>
        <v>0</v>
      </c>
      <c r="H54" s="6">
        <f t="shared" si="40"/>
        <v>80.3</v>
      </c>
      <c r="I54" s="17" t="s">
        <v>43</v>
      </c>
      <c r="J54" s="17" t="s">
        <v>43</v>
      </c>
      <c r="K54" s="31" t="s">
        <v>43</v>
      </c>
    </row>
    <row r="55" spans="1:13" x14ac:dyDescent="0.25">
      <c r="A55" s="28"/>
      <c r="B55" s="27"/>
      <c r="C55" s="27"/>
      <c r="D55" s="5" t="s">
        <v>10</v>
      </c>
      <c r="E55" s="6">
        <v>0</v>
      </c>
      <c r="F55" s="6">
        <v>0</v>
      </c>
      <c r="G55" s="6">
        <v>0</v>
      </c>
      <c r="H55" s="6">
        <v>0</v>
      </c>
      <c r="I55" s="18"/>
      <c r="J55" s="18"/>
      <c r="K55" s="32"/>
    </row>
    <row r="56" spans="1:13" x14ac:dyDescent="0.25">
      <c r="A56" s="28"/>
      <c r="B56" s="27"/>
      <c r="C56" s="27"/>
      <c r="D56" s="5" t="s">
        <v>11</v>
      </c>
      <c r="E56" s="6">
        <v>1750</v>
      </c>
      <c r="F56" s="6">
        <f>F61</f>
        <v>0</v>
      </c>
      <c r="G56" s="6">
        <f t="shared" ref="G56:H56" si="41">G61</f>
        <v>0</v>
      </c>
      <c r="H56" s="6">
        <f t="shared" si="41"/>
        <v>0</v>
      </c>
      <c r="I56" s="18"/>
      <c r="J56" s="18"/>
      <c r="K56" s="32"/>
    </row>
    <row r="57" spans="1:13" x14ac:dyDescent="0.25">
      <c r="A57" s="28"/>
      <c r="B57" s="27"/>
      <c r="C57" s="27"/>
      <c r="D57" s="5" t="s">
        <v>12</v>
      </c>
      <c r="E57" s="6">
        <v>1750</v>
      </c>
      <c r="F57" s="6">
        <f>F62</f>
        <v>0</v>
      </c>
      <c r="G57" s="6">
        <f t="shared" ref="G57:H57" si="42">G62</f>
        <v>0</v>
      </c>
      <c r="H57" s="9">
        <f t="shared" si="42"/>
        <v>80.3</v>
      </c>
      <c r="I57" s="18"/>
      <c r="J57" s="18"/>
      <c r="K57" s="32"/>
    </row>
    <row r="58" spans="1:13" ht="14.25" customHeight="1" x14ac:dyDescent="0.25">
      <c r="A58" s="28"/>
      <c r="B58" s="27"/>
      <c r="C58" s="27"/>
      <c r="D58" s="5" t="s">
        <v>13</v>
      </c>
      <c r="E58" s="6">
        <v>0</v>
      </c>
      <c r="F58" s="6">
        <v>0</v>
      </c>
      <c r="G58" s="6">
        <v>0</v>
      </c>
      <c r="H58" s="6">
        <v>0</v>
      </c>
      <c r="I58" s="19"/>
      <c r="J58" s="19"/>
      <c r="K58" s="33"/>
    </row>
    <row r="59" spans="1:13" x14ac:dyDescent="0.25">
      <c r="A59" s="28" t="s">
        <v>34</v>
      </c>
      <c r="B59" s="27" t="s">
        <v>50</v>
      </c>
      <c r="C59" s="27" t="s">
        <v>39</v>
      </c>
      <c r="D59" s="5" t="s">
        <v>16</v>
      </c>
      <c r="E59" s="6">
        <v>3500</v>
      </c>
      <c r="F59" s="6">
        <f t="shared" ref="F59:H59" si="43">SUM(F60:F63)</f>
        <v>0</v>
      </c>
      <c r="G59" s="6">
        <f t="shared" si="43"/>
        <v>0</v>
      </c>
      <c r="H59" s="6">
        <f t="shared" si="43"/>
        <v>80.3</v>
      </c>
      <c r="I59" s="16" t="s">
        <v>43</v>
      </c>
      <c r="J59" s="16" t="s">
        <v>43</v>
      </c>
      <c r="K59" s="16" t="s">
        <v>43</v>
      </c>
    </row>
    <row r="60" spans="1:13" x14ac:dyDescent="0.25">
      <c r="A60" s="28"/>
      <c r="B60" s="27"/>
      <c r="C60" s="27"/>
      <c r="D60" s="5" t="s">
        <v>10</v>
      </c>
      <c r="E60" s="6">
        <v>0</v>
      </c>
      <c r="F60" s="6">
        <v>0</v>
      </c>
      <c r="G60" s="6">
        <v>0</v>
      </c>
      <c r="H60" s="6">
        <v>0</v>
      </c>
      <c r="I60" s="16"/>
      <c r="J60" s="16"/>
      <c r="K60" s="16"/>
    </row>
    <row r="61" spans="1:13" x14ac:dyDescent="0.25">
      <c r="A61" s="28"/>
      <c r="B61" s="27"/>
      <c r="C61" s="27"/>
      <c r="D61" s="5" t="s">
        <v>11</v>
      </c>
      <c r="E61" s="6">
        <v>1750</v>
      </c>
      <c r="F61" s="6">
        <v>0</v>
      </c>
      <c r="G61" s="6">
        <v>0</v>
      </c>
      <c r="H61" s="6">
        <v>0</v>
      </c>
      <c r="I61" s="16"/>
      <c r="J61" s="16"/>
      <c r="K61" s="16"/>
    </row>
    <row r="62" spans="1:13" x14ac:dyDescent="0.25">
      <c r="A62" s="28"/>
      <c r="B62" s="27"/>
      <c r="C62" s="27"/>
      <c r="D62" s="5" t="s">
        <v>12</v>
      </c>
      <c r="E62" s="6">
        <v>1750</v>
      </c>
      <c r="F62" s="6">
        <v>0</v>
      </c>
      <c r="G62" s="6">
        <v>0</v>
      </c>
      <c r="H62" s="6">
        <v>80.3</v>
      </c>
      <c r="I62" s="16"/>
      <c r="J62" s="16"/>
      <c r="K62" s="16"/>
    </row>
    <row r="63" spans="1:13" ht="14.25" customHeight="1" x14ac:dyDescent="0.25">
      <c r="A63" s="28"/>
      <c r="B63" s="27"/>
      <c r="C63" s="27"/>
      <c r="D63" s="5" t="s">
        <v>13</v>
      </c>
      <c r="E63" s="6">
        <v>0</v>
      </c>
      <c r="F63" s="6">
        <v>0</v>
      </c>
      <c r="G63" s="6">
        <v>0</v>
      </c>
      <c r="H63" s="6">
        <v>0</v>
      </c>
      <c r="I63" s="16"/>
      <c r="J63" s="16"/>
      <c r="K63" s="16"/>
    </row>
    <row r="64" spans="1:13" ht="15" customHeight="1" x14ac:dyDescent="0.25">
      <c r="A64" s="23" t="s">
        <v>36</v>
      </c>
      <c r="B64" s="24" t="s">
        <v>52</v>
      </c>
      <c r="C64" s="21" t="s">
        <v>44</v>
      </c>
      <c r="D64" s="11" t="s">
        <v>16</v>
      </c>
      <c r="E64" s="15">
        <v>10000</v>
      </c>
      <c r="F64" s="15">
        <f t="shared" ref="F64:H64" si="44">SUM(F65:F68)</f>
        <v>1500</v>
      </c>
      <c r="G64" s="15">
        <f t="shared" si="44"/>
        <v>0</v>
      </c>
      <c r="H64" s="15">
        <f t="shared" si="44"/>
        <v>0</v>
      </c>
      <c r="I64" s="25" t="s">
        <v>43</v>
      </c>
      <c r="J64" s="25" t="s">
        <v>43</v>
      </c>
      <c r="K64" s="25" t="s">
        <v>43</v>
      </c>
      <c r="L64" s="20"/>
      <c r="M64" s="20"/>
    </row>
    <row r="65" spans="1:13" x14ac:dyDescent="0.25">
      <c r="A65" s="23"/>
      <c r="B65" s="24"/>
      <c r="C65" s="22"/>
      <c r="D65" s="11" t="s">
        <v>10</v>
      </c>
      <c r="E65" s="9">
        <v>0</v>
      </c>
      <c r="F65" s="9">
        <v>0</v>
      </c>
      <c r="G65" s="9">
        <v>0</v>
      </c>
      <c r="H65" s="9">
        <v>0</v>
      </c>
      <c r="I65" s="25"/>
      <c r="J65" s="25"/>
      <c r="K65" s="25"/>
      <c r="L65" s="20"/>
      <c r="M65" s="20"/>
    </row>
    <row r="66" spans="1:13" x14ac:dyDescent="0.25">
      <c r="A66" s="23"/>
      <c r="B66" s="24"/>
      <c r="C66" s="22"/>
      <c r="D66" s="11" t="s">
        <v>11</v>
      </c>
      <c r="E66" s="12">
        <v>10000</v>
      </c>
      <c r="F66" s="15">
        <v>1500</v>
      </c>
      <c r="G66" s="15">
        <v>0</v>
      </c>
      <c r="H66" s="15">
        <v>0</v>
      </c>
      <c r="I66" s="25"/>
      <c r="J66" s="25"/>
      <c r="K66" s="25"/>
      <c r="L66" s="20"/>
      <c r="M66" s="20"/>
    </row>
    <row r="67" spans="1:13" x14ac:dyDescent="0.25">
      <c r="A67" s="23"/>
      <c r="B67" s="24"/>
      <c r="C67" s="22"/>
      <c r="D67" s="11" t="s">
        <v>12</v>
      </c>
      <c r="E67" s="9">
        <v>0</v>
      </c>
      <c r="F67" s="9">
        <v>0</v>
      </c>
      <c r="G67" s="9">
        <v>0</v>
      </c>
      <c r="H67" s="9">
        <v>0</v>
      </c>
      <c r="I67" s="25"/>
      <c r="J67" s="25"/>
      <c r="K67" s="25"/>
      <c r="L67" s="20"/>
      <c r="M67" s="20"/>
    </row>
    <row r="68" spans="1:13" ht="19.5" customHeight="1" x14ac:dyDescent="0.25">
      <c r="A68" s="23"/>
      <c r="B68" s="24"/>
      <c r="C68" s="22"/>
      <c r="D68" s="11" t="s">
        <v>13</v>
      </c>
      <c r="E68" s="9">
        <v>0</v>
      </c>
      <c r="F68" s="9">
        <v>0</v>
      </c>
      <c r="G68" s="9">
        <v>0</v>
      </c>
      <c r="H68" s="9">
        <v>0</v>
      </c>
      <c r="I68" s="25"/>
      <c r="J68" s="25"/>
      <c r="K68" s="25"/>
      <c r="L68" s="20"/>
      <c r="M68" s="20"/>
    </row>
  </sheetData>
  <mergeCells count="85">
    <mergeCell ref="I4:J4"/>
    <mergeCell ref="A54:A58"/>
    <mergeCell ref="B54:B58"/>
    <mergeCell ref="C54:C58"/>
    <mergeCell ref="K54:K58"/>
    <mergeCell ref="A33:A37"/>
    <mergeCell ref="B33:B37"/>
    <mergeCell ref="C33:C37"/>
    <mergeCell ref="K33:K37"/>
    <mergeCell ref="A38:A42"/>
    <mergeCell ref="B38:B42"/>
    <mergeCell ref="C38:C42"/>
    <mergeCell ref="K38:K42"/>
    <mergeCell ref="A18:A22"/>
    <mergeCell ref="B18:B22"/>
    <mergeCell ref="C18:C22"/>
    <mergeCell ref="A59:A63"/>
    <mergeCell ref="B59:B63"/>
    <mergeCell ref="C59:C63"/>
    <mergeCell ref="K59:K63"/>
    <mergeCell ref="A44:A48"/>
    <mergeCell ref="B44:B48"/>
    <mergeCell ref="C44:C48"/>
    <mergeCell ref="K44:K48"/>
    <mergeCell ref="A49:A53"/>
    <mergeCell ref="B49:B53"/>
    <mergeCell ref="C49:C53"/>
    <mergeCell ref="K49:K53"/>
    <mergeCell ref="I54:I58"/>
    <mergeCell ref="J54:J58"/>
    <mergeCell ref="I59:I63"/>
    <mergeCell ref="J59:J63"/>
    <mergeCell ref="G4:G5"/>
    <mergeCell ref="H4:H5"/>
    <mergeCell ref="A7:A11"/>
    <mergeCell ref="B7:B11"/>
    <mergeCell ref="C7:C11"/>
    <mergeCell ref="A4:A5"/>
    <mergeCell ref="B4:B5"/>
    <mergeCell ref="C4:C5"/>
    <mergeCell ref="D4:D5"/>
    <mergeCell ref="E4:E5"/>
    <mergeCell ref="F4:F5"/>
    <mergeCell ref="K28:K32"/>
    <mergeCell ref="K18:K22"/>
    <mergeCell ref="K23:K27"/>
    <mergeCell ref="A2:K2"/>
    <mergeCell ref="K7:K11"/>
    <mergeCell ref="K12:K16"/>
    <mergeCell ref="A12:A16"/>
    <mergeCell ref="B12:B16"/>
    <mergeCell ref="C12:C16"/>
    <mergeCell ref="K4:K5"/>
    <mergeCell ref="A23:A27"/>
    <mergeCell ref="B23:B27"/>
    <mergeCell ref="C23:C27"/>
    <mergeCell ref="A28:A32"/>
    <mergeCell ref="B28:B32"/>
    <mergeCell ref="C28:C32"/>
    <mergeCell ref="M64:M68"/>
    <mergeCell ref="C64:C68"/>
    <mergeCell ref="A64:A68"/>
    <mergeCell ref="B64:B68"/>
    <mergeCell ref="K64:K68"/>
    <mergeCell ref="L64:L68"/>
    <mergeCell ref="I64:I68"/>
    <mergeCell ref="J64:J68"/>
    <mergeCell ref="I7:I11"/>
    <mergeCell ref="J7:J11"/>
    <mergeCell ref="I12:I16"/>
    <mergeCell ref="J12:J16"/>
    <mergeCell ref="I18:I22"/>
    <mergeCell ref="J18:J22"/>
    <mergeCell ref="I23:I27"/>
    <mergeCell ref="J23:J27"/>
    <mergeCell ref="I28:I32"/>
    <mergeCell ref="J28:J32"/>
    <mergeCell ref="I33:I37"/>
    <mergeCell ref="J33:J37"/>
    <mergeCell ref="I38:I42"/>
    <mergeCell ref="J38:J42"/>
    <mergeCell ref="I44:I48"/>
    <mergeCell ref="J44:J48"/>
    <mergeCell ref="I49:I53"/>
    <mergeCell ref="J49:J53"/>
  </mergeCells>
  <hyperlinks>
    <hyperlink ref="F4" location="_ftn1" display="_ftn1"/>
  </hyperlinks>
  <pageMargins left="0.44" right="0.23" top="0.47" bottom="0.49" header="0.3" footer="0.21"/>
  <pageSetup paperSize="9" scale="64" fitToHeight="0" orientation="landscape" horizontalDpi="180" verticalDpi="180" r:id="rId1"/>
  <rowBreaks count="1" manualBreakCount="1">
    <brk id="48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Лист1!_ftnref1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2019-07-25T08:11:54Z</dcterms:modified>
</cp:coreProperties>
</file>